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1390" windowHeight="11565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<sst xmlns="http://schemas.openxmlformats.org/spreadsheetml/2006/main" count="52" uniqueCount="50">
  <si>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</si>
  <si>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</si>
  <si>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</si>
  <si>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</si>
  <si>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</si>
  <si>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</si>
  <si>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</si>
  <si>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</si>
  <si>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</si>
  <si>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</si>
  <si>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</si>
  <si>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</si>
  <si>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</si>
  <si>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</si>
  <si>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</si>
  <si>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</si>
  <si>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</si>
  <si>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</si>
  <si>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к приказу Федерального агенства водных ресурсов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</si>
  <si>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</si>
  <si>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</si>
  <si>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</si>
  <si>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</si>
  <si>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</si>
  <si>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</si>
  <si>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</si>
  <si>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</si>
  <si>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</si>
  <si>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</si>
  <si>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</si>
  <si>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</si>
  <si>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</si>
  <si>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</si>
  <si>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</si>
  <si>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</si>
  <si>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</si>
  <si>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</si>
  <si>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450-550</t>
  </si>
  <si>
    <r>
      <t xml:space="preserve">24,97 </t>
    </r>
    <r>
      <rPr>
        <sz val="14"/>
        <rFont val="Arial"/>
        <family val="2"/>
      </rPr>
      <t xml:space="preserve"> 1,28</t>
    </r>
  </si>
  <si>
    <r>
      <t xml:space="preserve">33,31 </t>
    </r>
    <r>
      <rPr>
        <sz val="14"/>
        <rFont val="Arial"/>
        <family val="2"/>
      </rPr>
      <t>18,31</t>
    </r>
  </si>
  <si>
    <r>
      <rPr>
        <u val="single"/>
        <sz val="14"/>
        <rFont val="Arial"/>
        <family val="2"/>
      </rPr>
      <t>17,52</t>
    </r>
    <r>
      <rPr>
        <sz val="14"/>
        <rFont val="Arial"/>
        <family val="2"/>
      </rPr>
      <t xml:space="preserve"> 6,52</t>
    </r>
  </si>
  <si>
    <r>
      <t xml:space="preserve">42,72 </t>
    </r>
    <r>
      <rPr>
        <sz val="14"/>
        <rFont val="Arial"/>
        <family val="2"/>
      </rPr>
      <t>27,51</t>
    </r>
  </si>
  <si>
    <r>
      <t xml:space="preserve">26,81 </t>
    </r>
    <r>
      <rPr>
        <sz val="14"/>
        <rFont val="Arial"/>
        <family val="2"/>
      </rPr>
      <t>11,03</t>
    </r>
  </si>
  <si>
    <t>26.98</t>
  </si>
  <si>
    <r>
      <t xml:space="preserve">211,79  </t>
    </r>
    <r>
      <rPr>
        <sz val="14"/>
        <rFont val="Arial"/>
        <family val="2"/>
      </rPr>
      <t>209,50</t>
    </r>
  </si>
  <si>
    <r>
      <t>26,84</t>
    </r>
    <r>
      <rPr>
        <sz val="14"/>
        <rFont val="Arial"/>
        <family val="2"/>
      </rPr>
      <t xml:space="preserve">  13,15</t>
    </r>
  </si>
  <si>
    <t>Отчет оперативного дежурного Невско-Ладожского БВУ о водохозяйственной обстановке на "12" мая 2017 г      _____ : _____</t>
  </si>
  <si>
    <t xml:space="preserve">               
Оперативный дежурный  Невско-Ладожского БВУ      ------------------------------------------------------ /  Артюхов В.А./     12.05.2017 г.
</t>
  </si>
  <si>
    <t>1650-1750</t>
  </si>
  <si>
    <t>950-1050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</si>
</sst>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19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0" xfId="6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/>
      <protection/>
    </xf>
    <xf numFmtId="0" fontId="66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2" fontId="69" fillId="33" borderId="0" xfId="0" applyNumberFormat="1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/>
      <protection locked="0"/>
    </xf>
    <xf numFmtId="192" fontId="69" fillId="33" borderId="0" xfId="0" applyNumberFormat="1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horizontal="left" vertical="top"/>
      <protection/>
    </xf>
    <xf numFmtId="0" fontId="72" fillId="0" borderId="0" xfId="0" applyFont="1" applyFill="1" applyAlignment="1" applyProtection="1">
      <alignment horizontal="center"/>
      <protection locked="0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J12" sqref="J12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00390625" style="1" customWidth="1"/>
    <col min="20" max="20" width="12.00390625" style="1" customWidth="1"/>
    <col min="21" max="21" width="11.140625" style="1" customWidth="1"/>
    <col min="22" max="28" width="9.140625" style="1" customWidth="1"/>
    <col min="29" max="16384" width="9.140625" style="1" customWidth="1"/>
  </cols>
  <sheetData>
    <row r="1" spans="1:21" ht="18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2"/>
      <c r="T1" s="2"/>
      <c r="U1" s="2"/>
    </row>
    <row r="2" spans="1:21" ht="18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2"/>
      <c r="T2" s="2"/>
      <c r="U2" s="2"/>
    </row>
    <row r="3" spans="1:21" ht="18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2"/>
      <c r="T3" s="2"/>
      <c r="U3" s="2"/>
    </row>
    <row r="4" spans="1:23" ht="41.25" customHeight="1">
      <c r="A4" s="61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40"/>
      <c r="T4" s="40"/>
      <c r="U4" s="40"/>
      <c r="V4" s="40"/>
      <c r="W4" s="40"/>
    </row>
    <row r="5" spans="1:25" ht="16.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40"/>
      <c r="T5" s="40"/>
      <c r="U5" s="40"/>
      <c r="V5" s="40"/>
      <c r="W5" s="40"/>
      <c r="X5" s="40"/>
      <c r="Y5" s="38"/>
    </row>
    <row r="6" spans="1:25" ht="36" customHeight="1">
      <c r="A6" s="13" t="s">
        <v>0</v>
      </c>
      <c r="B6" s="13" t="s">
        <v>30</v>
      </c>
      <c r="C6" s="13" t="s">
        <v>1</v>
      </c>
      <c r="D6" s="15" t="s">
        <v>2</v>
      </c>
      <c r="E6" s="15"/>
      <c r="F6" s="14"/>
      <c r="G6" s="14"/>
      <c r="H6" s="14"/>
      <c r="I6" s="14"/>
      <c r="J6" s="14"/>
      <c r="K6" s="14" t="s">
        <v>3</v>
      </c>
      <c r="L6" s="14"/>
      <c r="M6" s="14"/>
      <c r="N6" s="14" t="s">
        <v>4</v>
      </c>
      <c r="O6" s="14"/>
      <c r="P6" s="14"/>
      <c r="Q6" s="13" t="s">
        <v>5</v>
      </c>
      <c r="R6" s="13"/>
      <c r="S6" s="2"/>
      <c r="T6" s="2"/>
      <c r="U6" s="38"/>
      <c r="V6" s="38"/>
      <c r="W6" s="38"/>
      <c r="X6" s="40"/>
      <c r="Y6" s="40"/>
    </row>
    <row r="7" spans="1:26" ht="95.25" customHeight="1">
      <c r="A7" s="13"/>
      <c r="B7" s="13"/>
      <c r="C7" s="13"/>
      <c r="D7" s="13" t="s">
        <v>6</v>
      </c>
      <c r="E7" s="13" t="s">
        <v>7</v>
      </c>
      <c r="F7" s="13" t="s">
        <v>8</v>
      </c>
      <c r="G7" s="13" t="s">
        <v>9</v>
      </c>
      <c r="H7" s="10" t="s">
        <v>10</v>
      </c>
      <c r="I7" s="10" t="s">
        <v>31</v>
      </c>
      <c r="J7" s="13" t="s">
        <v>20</v>
      </c>
      <c r="K7" s="13" t="s">
        <v>11</v>
      </c>
      <c r="L7" s="13" t="s">
        <v>28</v>
      </c>
      <c r="M7" s="13" t="s">
        <v>12</v>
      </c>
      <c r="N7" s="13" t="s">
        <v>13</v>
      </c>
      <c r="O7" s="11" t="s">
        <v>14</v>
      </c>
      <c r="P7" s="13" t="s">
        <v>15</v>
      </c>
      <c r="Q7" s="11" t="s">
        <v>16</v>
      </c>
      <c r="R7" s="13" t="s">
        <v>32</v>
      </c>
      <c r="S7" s="57"/>
      <c r="T7" s="58"/>
      <c r="U7" s="50"/>
      <c r="V7" s="36"/>
      <c r="W7" s="36"/>
      <c r="X7" s="40"/>
      <c r="Y7" s="40"/>
      <c r="Z7" s="38"/>
    </row>
    <row r="8" spans="1:26" s="17" customFormat="1" ht="39.75" customHeight="1">
      <c r="A8" s="19">
        <v>1</v>
      </c>
      <c r="B8" s="34" t="s">
        <v>23</v>
      </c>
      <c r="C8" s="27" t="s">
        <v>38</v>
      </c>
      <c r="D8" s="20">
        <v>25</v>
      </c>
      <c r="E8" s="20">
        <v>25.3</v>
      </c>
      <c r="F8" s="20">
        <v>24.55</v>
      </c>
      <c r="G8" s="21">
        <v>24.99</v>
      </c>
      <c r="H8" s="21">
        <v>24.95</v>
      </c>
      <c r="I8" s="22">
        <v>24.97</v>
      </c>
      <c r="J8" s="23">
        <v>1</v>
      </c>
      <c r="K8" s="24">
        <v>365</v>
      </c>
      <c r="L8" s="24">
        <v>91</v>
      </c>
      <c r="M8" s="28">
        <f>IF((D8-I8)*100*1.8&lt;0,0,(D8-I8)*100*1.8)</f>
        <v>5.400000000000205</v>
      </c>
      <c r="N8" s="25"/>
      <c r="O8" s="16">
        <f>J8*1000000*1.8/86400+Q8</f>
        <v>483.9433333333333</v>
      </c>
      <c r="P8" s="33" t="s">
        <v>37</v>
      </c>
      <c r="Q8" s="26">
        <v>463.11</v>
      </c>
      <c r="R8" s="16">
        <f>Q8-T8</f>
        <v>0</v>
      </c>
      <c r="S8" s="52"/>
      <c r="T8" s="53">
        <v>463.11</v>
      </c>
      <c r="U8" s="50"/>
      <c r="V8" s="36"/>
      <c r="W8" s="36"/>
      <c r="X8" s="41"/>
      <c r="Y8" s="41"/>
      <c r="Z8" s="36"/>
    </row>
    <row r="9" spans="1:26" s="17" customFormat="1" ht="39.75" customHeight="1">
      <c r="A9" s="19">
        <v>2</v>
      </c>
      <c r="B9" s="35" t="s">
        <v>21</v>
      </c>
      <c r="C9" s="29" t="s">
        <v>39</v>
      </c>
      <c r="D9" s="20">
        <v>33.3</v>
      </c>
      <c r="E9" s="20">
        <v>34</v>
      </c>
      <c r="F9" s="20">
        <v>29.8</v>
      </c>
      <c r="G9" s="21">
        <v>33.36</v>
      </c>
      <c r="H9" s="21">
        <v>33.27</v>
      </c>
      <c r="I9" s="22">
        <v>33.31</v>
      </c>
      <c r="J9" s="23">
        <v>-6</v>
      </c>
      <c r="K9" s="24">
        <v>295000</v>
      </c>
      <c r="L9" s="24">
        <v>13000</v>
      </c>
      <c r="M9" s="28">
        <v>0</v>
      </c>
      <c r="N9" s="45"/>
      <c r="O9" s="16">
        <f>J9*1000000*2.29/86400+Q9</f>
        <v>450.97222222222223</v>
      </c>
      <c r="P9" s="46" t="s">
        <v>48</v>
      </c>
      <c r="Q9" s="26">
        <v>610</v>
      </c>
      <c r="R9" s="16">
        <f aca="true" t="shared" si="0" ref="R9:R14">Q9-T9</f>
        <v>0</v>
      </c>
      <c r="S9" s="52"/>
      <c r="T9" s="53">
        <v>610</v>
      </c>
      <c r="U9" s="50"/>
      <c r="V9" s="36"/>
      <c r="W9" s="36"/>
      <c r="X9" s="41"/>
      <c r="Y9" s="41"/>
      <c r="Z9" s="36"/>
    </row>
    <row r="10" spans="1:26" s="17" customFormat="1" ht="39.75" customHeight="1">
      <c r="A10" s="19">
        <v>3</v>
      </c>
      <c r="B10" s="34" t="s">
        <v>24</v>
      </c>
      <c r="C10" s="30" t="s">
        <v>40</v>
      </c>
      <c r="D10" s="20">
        <v>15.74</v>
      </c>
      <c r="E10" s="20">
        <v>17.87</v>
      </c>
      <c r="F10" s="20">
        <v>14.7</v>
      </c>
      <c r="G10" s="21">
        <v>17.58</v>
      </c>
      <c r="H10" s="21">
        <v>17.47</v>
      </c>
      <c r="I10" s="22">
        <v>17.52</v>
      </c>
      <c r="J10" s="23">
        <v>5</v>
      </c>
      <c r="K10" s="24">
        <v>4200</v>
      </c>
      <c r="L10" s="24">
        <v>3000</v>
      </c>
      <c r="M10" s="28">
        <v>0</v>
      </c>
      <c r="N10" s="25"/>
      <c r="O10" s="16">
        <f>Q10+7*J10</f>
        <v>1314.13</v>
      </c>
      <c r="P10" s="33" t="s">
        <v>49</v>
      </c>
      <c r="Q10" s="26">
        <v>1279.13</v>
      </c>
      <c r="R10" s="16">
        <f t="shared" si="0"/>
        <v>566.8300000000002</v>
      </c>
      <c r="S10" s="52"/>
      <c r="T10" s="54">
        <v>712.3</v>
      </c>
      <c r="U10" s="50"/>
      <c r="V10" s="36"/>
      <c r="W10" s="36"/>
      <c r="X10" s="41"/>
      <c r="Y10" s="41"/>
      <c r="Z10" s="36"/>
    </row>
    <row r="11" spans="1:26" s="18" customFormat="1" ht="39.75" customHeight="1">
      <c r="A11" s="19">
        <v>4</v>
      </c>
      <c r="B11" s="34" t="s">
        <v>27</v>
      </c>
      <c r="C11" s="29" t="s">
        <v>41</v>
      </c>
      <c r="D11" s="20">
        <v>43.2</v>
      </c>
      <c r="E11" s="20"/>
      <c r="F11" s="20">
        <v>39.8</v>
      </c>
      <c r="G11" s="21">
        <v>42.8</v>
      </c>
      <c r="H11" s="21">
        <v>42.64</v>
      </c>
      <c r="I11" s="22">
        <v>42.72</v>
      </c>
      <c r="J11" s="23">
        <v>6</v>
      </c>
      <c r="K11" s="31">
        <v>28.8</v>
      </c>
      <c r="L11" s="31">
        <v>9.5</v>
      </c>
      <c r="M11" s="28">
        <f>(D11-I11)*100*0.0328</f>
        <v>1.5744000000000131</v>
      </c>
      <c r="N11" s="25"/>
      <c r="O11" s="16">
        <f>J11*1000000*0.03/86400+Q11</f>
        <v>690.8633333333333</v>
      </c>
      <c r="P11" s="32"/>
      <c r="Q11" s="47">
        <v>688.78</v>
      </c>
      <c r="R11" s="16">
        <f t="shared" si="0"/>
        <v>10.829999999999927</v>
      </c>
      <c r="S11" s="55"/>
      <c r="T11" s="54">
        <v>677.95</v>
      </c>
      <c r="U11" s="51"/>
      <c r="V11" s="37"/>
      <c r="W11" s="37"/>
      <c r="X11" s="42" t="s">
        <v>36</v>
      </c>
      <c r="Y11" s="42"/>
      <c r="Z11" s="37"/>
    </row>
    <row r="12" spans="1:26" s="12" customFormat="1" ht="39.75" customHeight="1">
      <c r="A12" s="19">
        <v>5</v>
      </c>
      <c r="B12" s="34" t="s">
        <v>22</v>
      </c>
      <c r="C12" s="29" t="s">
        <v>42</v>
      </c>
      <c r="D12" s="20">
        <v>27.5</v>
      </c>
      <c r="E12" s="20"/>
      <c r="F12" s="20">
        <v>25.8</v>
      </c>
      <c r="G12" s="21" t="s">
        <v>43</v>
      </c>
      <c r="H12" s="21">
        <v>26.62</v>
      </c>
      <c r="I12" s="22">
        <v>26.81</v>
      </c>
      <c r="J12" s="23">
        <v>4</v>
      </c>
      <c r="K12" s="31">
        <v>35.4</v>
      </c>
      <c r="L12" s="31">
        <v>5.6</v>
      </c>
      <c r="M12" s="28">
        <f>(D12-I12)*100*0.0322</f>
        <v>2.221800000000004</v>
      </c>
      <c r="N12" s="25"/>
      <c r="O12" s="16">
        <f>Q11</f>
        <v>688.78</v>
      </c>
      <c r="P12" s="48"/>
      <c r="Q12" s="26">
        <v>674.56</v>
      </c>
      <c r="R12" s="16">
        <f t="shared" si="0"/>
        <v>80</v>
      </c>
      <c r="S12" s="55"/>
      <c r="T12" s="54">
        <v>594.56</v>
      </c>
      <c r="U12" s="51"/>
      <c r="V12" s="37"/>
      <c r="W12" s="37"/>
      <c r="X12" s="43"/>
      <c r="Y12" s="43"/>
      <c r="Z12" s="39"/>
    </row>
    <row r="13" spans="1:26" s="3" customFormat="1" ht="39.75" customHeight="1">
      <c r="A13" s="19">
        <v>6</v>
      </c>
      <c r="B13" s="34" t="s">
        <v>25</v>
      </c>
      <c r="C13" s="29" t="s">
        <v>44</v>
      </c>
      <c r="D13" s="20">
        <v>212</v>
      </c>
      <c r="E13" s="20">
        <v>212.1</v>
      </c>
      <c r="F13" s="20">
        <v>209.5</v>
      </c>
      <c r="G13" s="21"/>
      <c r="H13" s="21"/>
      <c r="I13" s="22">
        <v>211.79</v>
      </c>
      <c r="J13" s="23">
        <v>1</v>
      </c>
      <c r="K13" s="31">
        <v>237.8</v>
      </c>
      <c r="L13" s="31">
        <v>166.6</v>
      </c>
      <c r="M13" s="28">
        <v>0</v>
      </c>
      <c r="N13" s="25"/>
      <c r="O13" s="26">
        <v>5.65</v>
      </c>
      <c r="P13" s="32"/>
      <c r="Q13" s="16">
        <v>5.65</v>
      </c>
      <c r="R13" s="16">
        <f>Q13-T13</f>
        <v>5.65</v>
      </c>
      <c r="S13" s="55"/>
      <c r="T13" s="53">
        <v>0</v>
      </c>
      <c r="U13" s="51"/>
      <c r="V13" s="37"/>
      <c r="W13" s="37"/>
      <c r="X13" s="43"/>
      <c r="Y13" s="43"/>
      <c r="Z13" s="39"/>
    </row>
    <row r="14" spans="1:26" s="4" customFormat="1" ht="39.75" customHeight="1">
      <c r="A14" s="19">
        <v>7</v>
      </c>
      <c r="B14" s="34" t="s">
        <v>26</v>
      </c>
      <c r="C14" s="29" t="s">
        <v>45</v>
      </c>
      <c r="D14" s="20">
        <v>26.84</v>
      </c>
      <c r="E14" s="20">
        <v>26.84</v>
      </c>
      <c r="F14" s="20">
        <v>21</v>
      </c>
      <c r="G14" s="21"/>
      <c r="H14" s="21"/>
      <c r="I14" s="22">
        <v>26.84</v>
      </c>
      <c r="J14" s="23">
        <v>0</v>
      </c>
      <c r="K14" s="31">
        <v>20.5</v>
      </c>
      <c r="L14" s="31">
        <v>13.5</v>
      </c>
      <c r="M14" s="28">
        <v>0</v>
      </c>
      <c r="N14" s="25"/>
      <c r="O14" s="26">
        <v>45</v>
      </c>
      <c r="P14" s="32" t="s">
        <v>33</v>
      </c>
      <c r="Q14" s="16">
        <v>45</v>
      </c>
      <c r="R14" s="16">
        <f t="shared" si="0"/>
        <v>36</v>
      </c>
      <c r="S14" s="55"/>
      <c r="T14" s="56">
        <v>9</v>
      </c>
      <c r="U14" s="51"/>
      <c r="V14" s="37"/>
      <c r="W14" s="37"/>
      <c r="X14" s="43"/>
      <c r="Y14" s="43"/>
      <c r="Z14" s="39"/>
    </row>
    <row r="15" spans="1:25" s="2" customFormat="1" ht="12.75">
      <c r="A15" s="62" t="s">
        <v>33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36"/>
      <c r="T15" s="36"/>
      <c r="U15" s="36"/>
      <c r="V15" s="36"/>
      <c r="W15" s="36"/>
      <c r="X15" s="40"/>
      <c r="Y15" s="40"/>
    </row>
    <row r="16" spans="1:25" s="2" customFormat="1" ht="27" customHeight="1">
      <c r="A16" s="64" t="s">
        <v>29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38"/>
      <c r="T16" s="38"/>
      <c r="U16" s="38"/>
      <c r="V16" s="38"/>
      <c r="W16" s="38"/>
      <c r="X16" s="40"/>
      <c r="Y16" s="40"/>
    </row>
    <row r="17" spans="1:24" s="2" customFormat="1" ht="37.5" customHeight="1" hidden="1">
      <c r="A17" s="67" t="s">
        <v>35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38"/>
      <c r="T17" s="38"/>
      <c r="U17" s="38"/>
      <c r="V17" s="38"/>
      <c r="W17" s="40"/>
      <c r="X17" s="40"/>
    </row>
    <row r="18" spans="1:24" ht="14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8"/>
      <c r="T18" s="38"/>
      <c r="U18" s="38"/>
      <c r="V18" s="38"/>
      <c r="W18" s="40"/>
      <c r="X18" s="40"/>
    </row>
    <row r="19" spans="1:24" ht="12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40"/>
      <c r="T19" s="40"/>
      <c r="U19" s="40"/>
      <c r="V19" s="40"/>
      <c r="W19" s="40"/>
      <c r="X19" s="40"/>
    </row>
    <row r="20" spans="1:24" ht="12.75" customHeight="1">
      <c r="A20" s="63" t="s">
        <v>47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49"/>
      <c r="T20" s="40"/>
      <c r="U20" s="40"/>
      <c r="V20" s="38"/>
      <c r="W20" s="40"/>
      <c r="X20" s="40"/>
    </row>
    <row r="21" spans="1:24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44"/>
      <c r="T21" s="38"/>
      <c r="U21" s="38"/>
      <c r="V21" s="38"/>
      <c r="W21" s="40"/>
      <c r="X21" s="40"/>
    </row>
    <row r="22" spans="1:19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5"/>
    </row>
    <row r="23" spans="1:19" ht="12.75">
      <c r="A23" s="68" t="s">
        <v>33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5"/>
    </row>
    <row r="24" spans="1:19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"/>
    </row>
    <row r="25" spans="1:18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8" ht="12.75">
      <c r="K38" s="2"/>
    </row>
    <row r="46" ht="12.75">
      <c r="K46" s="2"/>
    </row>
    <row r="53" ht="12.75">
      <c r="K53" s="9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  <mergeCell ref="A15:R15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Artt</cp:lastModifiedBy>
  <cp:lastPrinted>2017-05-11T12:59:59Z</cp:lastPrinted>
  <dcterms:created xsi:type="dcterms:W3CDTF">1996-10-08T23:32:33Z</dcterms:created>
  <dcterms:modified xsi:type="dcterms:W3CDTF">2017-05-12T11:24:50Z</dcterms:modified>
  <cp:category/>
  <cp:version/>
  <cp:contentType/>
  <cp:contentStatus/>
</cp:coreProperties>
</file>