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1390" windowHeight="11565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<sst xmlns="http://schemas.openxmlformats.org/spreadsheetml/2006/main" count="50" uniqueCount="48">
  <si>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</si>
  <si>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</si>
  <si>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</si>
  <si>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</si>
  <si>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</si>
  <si>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</si>
  <si>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</si>
  <si>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</si>
  <si>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</si>
  <si>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</si>
  <si>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</si>
  <si>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</si>
  <si>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</si>
  <si>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</si>
  <si>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</si>
  <si>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</si>
  <si>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</si>
  <si>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</si>
  <si>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</si>
  <si>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</si>
  <si>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</si>
  <si>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</si>
  <si>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</si>
  <si>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</si>
  <si>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</si>
  <si>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</si>
  <si>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</si>
  <si>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</si>
  <si>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</si>
  <si>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</si>
  <si>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</si>
  <si>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</si>
  <si>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</si>
  <si>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</si>
  <si>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</si>
  <si>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</si>
  <si>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500-600</t>
  </si>
  <si>
    <t>550-650</t>
  </si>
  <si>
    <t>700-800</t>
  </si>
  <si>
    <r>
      <t xml:space="preserve">211,46 </t>
    </r>
    <r>
      <rPr>
        <sz val="14"/>
        <rFont val="Arial"/>
        <family val="2"/>
      </rPr>
      <t>210,20</t>
    </r>
  </si>
  <si>
    <r>
      <t xml:space="preserve">32,95 </t>
    </r>
    <r>
      <rPr>
        <sz val="14"/>
        <rFont val="Arial"/>
        <family val="2"/>
      </rPr>
      <t>19,04</t>
    </r>
  </si>
  <si>
    <t>Отчет оперативного дежурного Невско-Ладожского БВУ о водохозяйственной обстановке на "20" октября 2017 г      _____ : _____</t>
  </si>
  <si>
    <t xml:space="preserve">               
Оперативный дежурный  Невско-Ладожского БВУ      ------------------------------------------------------ / Иванова Е.В./     20.10.2017 г.
</t>
  </si>
  <si>
    <r>
      <t>24,93  1</t>
    </r>
    <r>
      <rPr>
        <sz val="14"/>
        <rFont val="Arial"/>
        <family val="2"/>
      </rPr>
      <t>,98</t>
    </r>
  </si>
  <si>
    <r>
      <rPr>
        <u val="single"/>
        <sz val="14"/>
        <rFont val="Arial"/>
        <family val="2"/>
      </rPr>
      <t>16,63</t>
    </r>
    <r>
      <rPr>
        <sz val="14"/>
        <rFont val="Arial"/>
        <family val="2"/>
      </rPr>
      <t xml:space="preserve"> 6,25</t>
    </r>
  </si>
  <si>
    <r>
      <t xml:space="preserve">42,65 </t>
    </r>
    <r>
      <rPr>
        <sz val="14"/>
        <rFont val="Arial"/>
        <family val="2"/>
      </rPr>
      <t>27,33</t>
    </r>
  </si>
  <si>
    <r>
      <t xml:space="preserve">26,66 </t>
    </r>
    <r>
      <rPr>
        <sz val="14"/>
        <rFont val="Arial"/>
        <family val="2"/>
      </rPr>
      <t>11,09</t>
    </r>
  </si>
  <si>
    <r>
      <t>26,84</t>
    </r>
    <r>
      <rPr>
        <sz val="14"/>
        <rFont val="Arial"/>
        <family val="2"/>
      </rPr>
      <t xml:space="preserve">  13,60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</si>
</sst>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0" fontId="64" fillId="0" borderId="0" xfId="0" applyFont="1" applyAlignment="1">
      <alignment/>
    </xf>
    <xf numFmtId="0" fontId="66" fillId="33" borderId="0" xfId="0" applyFont="1" applyFill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 applyProtection="1">
      <alignment/>
      <protection locked="0"/>
    </xf>
    <xf numFmtId="0" fontId="71" fillId="0" borderId="0" xfId="0" applyFont="1" applyFill="1" applyAlignment="1" applyProtection="1">
      <alignment horizontal="right"/>
      <protection/>
    </xf>
    <xf numFmtId="0" fontId="72" fillId="0" borderId="0" xfId="0" applyFont="1" applyFill="1" applyBorder="1" applyAlignment="1" applyProtection="1">
      <alignment horizontal="left" vertical="top"/>
      <protection/>
    </xf>
    <xf numFmtId="0" fontId="73" fillId="0" borderId="0" xfId="0" applyFont="1" applyFill="1" applyAlignment="1" applyProtection="1">
      <alignment horizontal="center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center"/>
      <protection locked="0"/>
    </xf>
    <xf numFmtId="0" fontId="74" fillId="33" borderId="0" xfId="0" applyFont="1" applyFill="1" applyAlignment="1" applyProtection="1">
      <alignment/>
      <protection locked="0"/>
    </xf>
    <xf numFmtId="2" fontId="75" fillId="33" borderId="0" xfId="0" applyNumberFormat="1" applyFont="1" applyFill="1" applyAlignment="1" applyProtection="1">
      <alignment horizontal="center" vertical="center"/>
      <protection locked="0"/>
    </xf>
    <xf numFmtId="0" fontId="75" fillId="33" borderId="0" xfId="0" applyFont="1" applyFill="1" applyAlignment="1" applyProtection="1">
      <alignment/>
      <protection locked="0"/>
    </xf>
    <xf numFmtId="0" fontId="75" fillId="33" borderId="0" xfId="0" applyFont="1" applyFill="1" applyAlignment="1" applyProtection="1">
      <alignment horizontal="center" vertical="center"/>
      <protection locked="0"/>
    </xf>
    <xf numFmtId="0" fontId="64" fillId="0" borderId="0" xfId="0" applyFont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Z8" sqref="Z8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00390625" style="1" customWidth="1"/>
    <col min="20" max="20" width="12.00390625" style="1" customWidth="1"/>
    <col min="21" max="21" width="11.140625" style="1" customWidth="1"/>
    <col min="22" max="28" width="9.140625" style="1" customWidth="1"/>
    <col min="29" max="16384" width="9.140625" style="1" customWidth="1"/>
  </cols>
  <sheetData>
    <row r="1" spans="1:21" ht="18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2"/>
      <c r="T1" s="2"/>
      <c r="U1" s="2"/>
    </row>
    <row r="2" spans="1:21" ht="18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"/>
      <c r="T2" s="2"/>
      <c r="U2" s="2"/>
    </row>
    <row r="3" spans="1:22" ht="18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36"/>
      <c r="T3" s="36"/>
      <c r="U3" s="36"/>
      <c r="V3" s="36"/>
    </row>
    <row r="4" spans="1:25" ht="41.25" customHeight="1">
      <c r="A4" s="51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34"/>
      <c r="T4" s="34"/>
      <c r="U4" s="34"/>
      <c r="V4" s="36"/>
      <c r="W4" s="36"/>
      <c r="X4" s="36"/>
      <c r="Y4" s="34"/>
    </row>
    <row r="5" spans="1:25" ht="16.5" customHeight="1">
      <c r="A5" s="50" t="s">
        <v>33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36"/>
      <c r="T5" s="36"/>
      <c r="U5" s="36"/>
      <c r="V5" s="36"/>
      <c r="W5" s="36"/>
      <c r="X5" s="36"/>
      <c r="Y5" s="34"/>
    </row>
    <row r="6" spans="1:25" ht="36" customHeight="1">
      <c r="A6" s="11" t="s">
        <v>0</v>
      </c>
      <c r="B6" s="11" t="s">
        <v>29</v>
      </c>
      <c r="C6" s="11" t="s">
        <v>1</v>
      </c>
      <c r="D6" s="13" t="s">
        <v>2</v>
      </c>
      <c r="E6" s="13"/>
      <c r="F6" s="12"/>
      <c r="G6" s="12"/>
      <c r="H6" s="12"/>
      <c r="I6" s="12"/>
      <c r="J6" s="12"/>
      <c r="K6" s="12" t="s">
        <v>3</v>
      </c>
      <c r="L6" s="12"/>
      <c r="M6" s="12"/>
      <c r="N6" s="12" t="s">
        <v>4</v>
      </c>
      <c r="O6" s="12"/>
      <c r="P6" s="12"/>
      <c r="Q6" s="11" t="s">
        <v>5</v>
      </c>
      <c r="R6" s="11"/>
      <c r="S6" s="36"/>
      <c r="T6" s="36"/>
      <c r="U6" s="36"/>
      <c r="V6" s="36"/>
      <c r="W6" s="36"/>
      <c r="X6" s="36"/>
      <c r="Y6" s="34"/>
    </row>
    <row r="7" spans="1:26" ht="95.25" customHeight="1">
      <c r="A7" s="11"/>
      <c r="B7" s="11"/>
      <c r="C7" s="11"/>
      <c r="D7" s="11" t="s">
        <v>6</v>
      </c>
      <c r="E7" s="11" t="s">
        <v>7</v>
      </c>
      <c r="F7" s="11" t="s">
        <v>8</v>
      </c>
      <c r="G7" s="11" t="s">
        <v>9</v>
      </c>
      <c r="H7" s="8" t="s">
        <v>10</v>
      </c>
      <c r="I7" s="8" t="s">
        <v>30</v>
      </c>
      <c r="J7" s="11" t="s">
        <v>19</v>
      </c>
      <c r="K7" s="11" t="s">
        <v>11</v>
      </c>
      <c r="L7" s="11" t="s">
        <v>27</v>
      </c>
      <c r="M7" s="11" t="s">
        <v>12</v>
      </c>
      <c r="N7" s="11" t="s">
        <v>13</v>
      </c>
      <c r="O7" s="9" t="s">
        <v>14</v>
      </c>
      <c r="P7" s="11" t="s">
        <v>15</v>
      </c>
      <c r="Q7" s="9" t="s">
        <v>16</v>
      </c>
      <c r="R7" s="11" t="s">
        <v>31</v>
      </c>
      <c r="S7" s="46"/>
      <c r="T7" s="47"/>
      <c r="U7" s="43"/>
      <c r="V7" s="43"/>
      <c r="W7" s="43"/>
      <c r="X7" s="36"/>
      <c r="Y7" s="34"/>
      <c r="Z7" s="34"/>
    </row>
    <row r="8" spans="1:26" s="15" customFormat="1" ht="39.75" customHeight="1">
      <c r="A8" s="17">
        <v>1</v>
      </c>
      <c r="B8" s="31" t="s">
        <v>22</v>
      </c>
      <c r="C8" s="25" t="s">
        <v>43</v>
      </c>
      <c r="D8" s="18">
        <v>25</v>
      </c>
      <c r="E8" s="18">
        <v>25.3</v>
      </c>
      <c r="F8" s="18">
        <v>24.55</v>
      </c>
      <c r="G8" s="19">
        <v>24.96</v>
      </c>
      <c r="H8" s="19">
        <v>24.9</v>
      </c>
      <c r="I8" s="20">
        <v>24.93</v>
      </c>
      <c r="J8" s="21">
        <v>-5</v>
      </c>
      <c r="K8" s="22">
        <v>365</v>
      </c>
      <c r="L8" s="22">
        <v>91</v>
      </c>
      <c r="M8" s="26">
        <f>IF((D8-I8)*100*1.8&lt;0,0,(D8-I8)*100*1.8)</f>
        <v>12.600000000000051</v>
      </c>
      <c r="N8" s="23"/>
      <c r="O8" s="14">
        <f>J8*1000000*1.8/86400+Q8</f>
        <v>600.6133333333333</v>
      </c>
      <c r="P8" s="40" t="s">
        <v>36</v>
      </c>
      <c r="Q8" s="24">
        <v>704.78</v>
      </c>
      <c r="R8" s="14">
        <f aca="true" t="shared" si="0" ref="R8:R13">Q8-T8</f>
        <v>195.57999999999998</v>
      </c>
      <c r="S8" s="59"/>
      <c r="T8" s="60">
        <v>509.2</v>
      </c>
      <c r="U8" s="32"/>
      <c r="V8" s="32"/>
      <c r="W8" s="32"/>
      <c r="X8" s="43"/>
      <c r="Y8" s="32"/>
      <c r="Z8" s="32"/>
    </row>
    <row r="9" spans="1:26" s="15" customFormat="1" ht="39.75" customHeight="1">
      <c r="A9" s="17">
        <v>2</v>
      </c>
      <c r="B9" s="41" t="s">
        <v>20</v>
      </c>
      <c r="C9" s="27" t="s">
        <v>40</v>
      </c>
      <c r="D9" s="18">
        <v>33.3</v>
      </c>
      <c r="E9" s="18">
        <v>34</v>
      </c>
      <c r="F9" s="18">
        <v>29.8</v>
      </c>
      <c r="G9" s="19">
        <v>32.96</v>
      </c>
      <c r="H9" s="19">
        <v>32.93</v>
      </c>
      <c r="I9" s="20">
        <v>32.95</v>
      </c>
      <c r="J9" s="21">
        <v>0</v>
      </c>
      <c r="K9" s="22">
        <v>295000</v>
      </c>
      <c r="L9" s="22">
        <v>13000</v>
      </c>
      <c r="M9" s="26">
        <v>0</v>
      </c>
      <c r="N9" s="37"/>
      <c r="O9" s="14">
        <f>J9*1000000*2.29/86400+Q9</f>
        <v>919.18</v>
      </c>
      <c r="P9" s="40" t="s">
        <v>38</v>
      </c>
      <c r="Q9" s="24">
        <v>919.18</v>
      </c>
      <c r="R9" s="14">
        <f t="shared" si="0"/>
        <v>0</v>
      </c>
      <c r="S9" s="59"/>
      <c r="T9" s="60">
        <v>919.18</v>
      </c>
      <c r="U9" s="32"/>
      <c r="V9" s="32"/>
      <c r="W9" s="32"/>
      <c r="X9" s="43"/>
      <c r="Y9" s="32"/>
      <c r="Z9" s="32"/>
    </row>
    <row r="10" spans="1:26" s="15" customFormat="1" ht="39.75" customHeight="1">
      <c r="A10" s="17">
        <v>3</v>
      </c>
      <c r="B10" s="31" t="s">
        <v>23</v>
      </c>
      <c r="C10" s="28" t="s">
        <v>44</v>
      </c>
      <c r="D10" s="18">
        <v>15.74</v>
      </c>
      <c r="E10" s="18">
        <v>17.87</v>
      </c>
      <c r="F10" s="18">
        <v>14.7</v>
      </c>
      <c r="G10" s="19">
        <v>16.64</v>
      </c>
      <c r="H10" s="19">
        <v>16.62</v>
      </c>
      <c r="I10" s="20">
        <v>16.63</v>
      </c>
      <c r="J10" s="21">
        <v>0</v>
      </c>
      <c r="K10" s="22">
        <v>4200</v>
      </c>
      <c r="L10" s="22">
        <v>3000</v>
      </c>
      <c r="M10" s="26">
        <v>0</v>
      </c>
      <c r="N10" s="23"/>
      <c r="O10" s="14">
        <f>Q10+7*J10</f>
        <v>953.1</v>
      </c>
      <c r="P10" s="40" t="s">
        <v>37</v>
      </c>
      <c r="Q10" s="24">
        <v>953.1</v>
      </c>
      <c r="R10" s="14">
        <f t="shared" si="0"/>
        <v>259.08000000000004</v>
      </c>
      <c r="S10" s="59"/>
      <c r="T10" s="60">
        <v>694.02</v>
      </c>
      <c r="U10" s="32"/>
      <c r="V10" s="32"/>
      <c r="W10" s="32"/>
      <c r="X10" s="43"/>
      <c r="Y10" s="32"/>
      <c r="Z10" s="32"/>
    </row>
    <row r="11" spans="1:26" s="16" customFormat="1" ht="39.75" customHeight="1">
      <c r="A11" s="17">
        <v>4</v>
      </c>
      <c r="B11" s="31" t="s">
        <v>26</v>
      </c>
      <c r="C11" s="27" t="s">
        <v>45</v>
      </c>
      <c r="D11" s="18">
        <v>43.2</v>
      </c>
      <c r="E11" s="18"/>
      <c r="F11" s="18">
        <v>39.8</v>
      </c>
      <c r="G11" s="19">
        <v>42.82</v>
      </c>
      <c r="H11" s="19">
        <v>42.43</v>
      </c>
      <c r="I11" s="20">
        <v>42.65</v>
      </c>
      <c r="J11" s="21">
        <v>3</v>
      </c>
      <c r="K11" s="29">
        <v>28.8</v>
      </c>
      <c r="L11" s="29">
        <v>9.5</v>
      </c>
      <c r="M11" s="26">
        <f>(D11-I11)*100*0.0328</f>
        <v>1.804000000000014</v>
      </c>
      <c r="N11" s="23"/>
      <c r="O11" s="14">
        <f>J11*1000000*0.03/86400+Q11</f>
        <v>654.9316666666666</v>
      </c>
      <c r="P11" s="30"/>
      <c r="Q11" s="38">
        <v>653.89</v>
      </c>
      <c r="R11" s="14">
        <f t="shared" si="0"/>
        <v>132.75</v>
      </c>
      <c r="S11" s="61"/>
      <c r="T11" s="62">
        <v>521.14</v>
      </c>
      <c r="U11" s="33"/>
      <c r="V11" s="33"/>
      <c r="W11" s="33"/>
      <c r="X11" s="44" t="s">
        <v>35</v>
      </c>
      <c r="Y11" s="42"/>
      <c r="Z11" s="33"/>
    </row>
    <row r="12" spans="1:26" s="10" customFormat="1" ht="39.75" customHeight="1">
      <c r="A12" s="17">
        <v>5</v>
      </c>
      <c r="B12" s="31" t="s">
        <v>21</v>
      </c>
      <c r="C12" s="27" t="s">
        <v>46</v>
      </c>
      <c r="D12" s="18">
        <v>27.5</v>
      </c>
      <c r="E12" s="18"/>
      <c r="F12" s="18">
        <v>25.8</v>
      </c>
      <c r="G12" s="19">
        <v>26.79</v>
      </c>
      <c r="H12" s="19">
        <v>26.53</v>
      </c>
      <c r="I12" s="20">
        <v>26.66</v>
      </c>
      <c r="J12" s="21">
        <v>-4</v>
      </c>
      <c r="K12" s="29">
        <v>35.4</v>
      </c>
      <c r="L12" s="29">
        <v>5.6</v>
      </c>
      <c r="M12" s="26">
        <f>(D12-I12)*100*0.0322</f>
        <v>2.7047999999999996</v>
      </c>
      <c r="N12" s="23"/>
      <c r="O12" s="14">
        <f>Q11</f>
        <v>653.89</v>
      </c>
      <c r="P12" s="39"/>
      <c r="Q12" s="24">
        <v>694.2</v>
      </c>
      <c r="R12" s="14">
        <f t="shared" si="0"/>
        <v>293.75000000000006</v>
      </c>
      <c r="S12" s="61"/>
      <c r="T12" s="60">
        <v>400.45</v>
      </c>
      <c r="U12" s="33"/>
      <c r="V12" s="33"/>
      <c r="W12" s="33"/>
      <c r="X12" s="45"/>
      <c r="Y12" s="35"/>
      <c r="Z12" s="35"/>
    </row>
    <row r="13" spans="1:26" s="3" customFormat="1" ht="39.75" customHeight="1">
      <c r="A13" s="17">
        <v>6</v>
      </c>
      <c r="B13" s="31" t="s">
        <v>24</v>
      </c>
      <c r="C13" s="27" t="s">
        <v>39</v>
      </c>
      <c r="D13" s="18">
        <v>212</v>
      </c>
      <c r="E13" s="18">
        <v>212.1</v>
      </c>
      <c r="F13" s="18">
        <v>209.5</v>
      </c>
      <c r="G13" s="19"/>
      <c r="H13" s="19"/>
      <c r="I13" s="20">
        <v>211.46</v>
      </c>
      <c r="J13" s="21">
        <v>0</v>
      </c>
      <c r="K13" s="29">
        <v>237.8</v>
      </c>
      <c r="L13" s="29">
        <v>166.6</v>
      </c>
      <c r="M13" s="26">
        <v>0</v>
      </c>
      <c r="N13" s="23"/>
      <c r="O13" s="24">
        <v>5.3</v>
      </c>
      <c r="P13" s="30"/>
      <c r="Q13" s="14">
        <v>5.3</v>
      </c>
      <c r="R13" s="14">
        <f t="shared" si="0"/>
        <v>5.3</v>
      </c>
      <c r="S13" s="61"/>
      <c r="T13" s="60">
        <v>0</v>
      </c>
      <c r="U13" s="33"/>
      <c r="V13" s="33"/>
      <c r="W13" s="33"/>
      <c r="X13" s="45"/>
      <c r="Y13" s="35"/>
      <c r="Z13" s="35"/>
    </row>
    <row r="14" spans="1:26" s="4" customFormat="1" ht="39.75" customHeight="1">
      <c r="A14" s="17">
        <v>7</v>
      </c>
      <c r="B14" s="31" t="s">
        <v>25</v>
      </c>
      <c r="C14" s="27" t="s">
        <v>47</v>
      </c>
      <c r="D14" s="18">
        <v>26.84</v>
      </c>
      <c r="E14" s="18">
        <v>26.84</v>
      </c>
      <c r="F14" s="18">
        <v>21</v>
      </c>
      <c r="G14" s="19"/>
      <c r="H14" s="19"/>
      <c r="I14" s="20">
        <v>26.84</v>
      </c>
      <c r="J14" s="21">
        <v>0</v>
      </c>
      <c r="K14" s="29">
        <v>20.5</v>
      </c>
      <c r="L14" s="29">
        <v>13.5</v>
      </c>
      <c r="M14" s="26">
        <v>0</v>
      </c>
      <c r="N14" s="23"/>
      <c r="O14" s="24">
        <v>67</v>
      </c>
      <c r="P14" s="30" t="s">
        <v>32</v>
      </c>
      <c r="Q14" s="14">
        <v>67</v>
      </c>
      <c r="R14" s="14">
        <v>58</v>
      </c>
      <c r="S14" s="61"/>
      <c r="T14" s="60">
        <v>78</v>
      </c>
      <c r="U14" s="33"/>
      <c r="V14" s="33"/>
      <c r="W14" s="33"/>
      <c r="X14" s="45"/>
      <c r="Y14" s="35"/>
      <c r="Z14" s="35"/>
    </row>
    <row r="15" spans="1:25" s="2" customFormat="1" ht="12.75">
      <c r="A15" s="52" t="s">
        <v>32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32"/>
      <c r="T15" s="32"/>
      <c r="U15" s="32"/>
      <c r="V15" s="32"/>
      <c r="W15" s="32"/>
      <c r="X15" s="36"/>
      <c r="Y15" s="34"/>
    </row>
    <row r="16" spans="1:25" s="2" customFormat="1" ht="27" customHeight="1">
      <c r="A16" s="54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34"/>
      <c r="T16" s="34"/>
      <c r="U16" s="34"/>
      <c r="V16" s="34"/>
      <c r="W16" s="34"/>
      <c r="X16" s="36"/>
      <c r="Y16" s="34"/>
    </row>
    <row r="17" spans="1:25" s="2" customFormat="1" ht="37.5" customHeight="1" hidden="1">
      <c r="A17" s="57" t="s">
        <v>34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34"/>
      <c r="T17" s="34"/>
      <c r="U17" s="34"/>
      <c r="V17" s="34"/>
      <c r="W17" s="34"/>
      <c r="X17" s="36"/>
      <c r="Y17" s="34"/>
    </row>
    <row r="18" spans="1:25" ht="14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34"/>
      <c r="T18" s="34"/>
      <c r="U18" s="34"/>
      <c r="V18" s="34"/>
      <c r="W18" s="34"/>
      <c r="X18" s="36"/>
      <c r="Y18" s="34"/>
    </row>
    <row r="19" spans="1:25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34"/>
      <c r="T19" s="34"/>
      <c r="U19" s="34"/>
      <c r="V19" s="34"/>
      <c r="W19" s="34"/>
      <c r="X19" s="36"/>
      <c r="Y19" s="34"/>
    </row>
    <row r="20" spans="1:25" ht="12.75" customHeight="1">
      <c r="A20" s="53" t="s">
        <v>42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63"/>
      <c r="T20" s="34"/>
      <c r="U20" s="34"/>
      <c r="V20" s="34"/>
      <c r="W20" s="34"/>
      <c r="X20" s="36"/>
      <c r="Y20" s="34"/>
    </row>
    <row r="21" spans="1:25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63"/>
      <c r="T21" s="34"/>
      <c r="U21" s="34"/>
      <c r="V21" s="34"/>
      <c r="W21" s="34"/>
      <c r="X21" s="36"/>
      <c r="Y21" s="34"/>
    </row>
    <row r="22" spans="1:25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63"/>
      <c r="T22" s="34"/>
      <c r="U22" s="34"/>
      <c r="V22" s="34"/>
      <c r="W22" s="34"/>
      <c r="X22" s="36"/>
      <c r="Y22" s="34"/>
    </row>
    <row r="23" spans="1:25" ht="12.75">
      <c r="A23" s="58" t="s">
        <v>32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63"/>
      <c r="T23" s="34"/>
      <c r="U23" s="34"/>
      <c r="V23" s="34"/>
      <c r="W23" s="34"/>
      <c r="X23" s="36"/>
      <c r="Y23" s="34"/>
    </row>
    <row r="24" spans="1:25" ht="12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48"/>
      <c r="T24" s="36"/>
      <c r="U24" s="36"/>
      <c r="V24" s="36"/>
      <c r="W24" s="36"/>
      <c r="X24" s="36"/>
      <c r="Y24" s="34"/>
    </row>
    <row r="25" spans="1:25" ht="12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34"/>
      <c r="T25" s="34"/>
      <c r="U25" s="34"/>
      <c r="V25" s="34"/>
      <c r="W25" s="34"/>
      <c r="X25" s="34"/>
      <c r="Y25" s="34"/>
    </row>
    <row r="26" spans="1:25" ht="12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34"/>
      <c r="T26" s="34"/>
      <c r="U26" s="34"/>
      <c r="V26" s="34"/>
      <c r="W26" s="34"/>
      <c r="X26" s="34"/>
      <c r="Y26" s="34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4"/>
      <c r="T27" s="34"/>
      <c r="U27" s="34"/>
      <c r="V27" s="36"/>
      <c r="W27" s="34"/>
      <c r="X27" s="34"/>
      <c r="Y27" s="34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6"/>
      <c r="T28" s="36"/>
      <c r="U28" s="36"/>
      <c r="V28" s="36"/>
      <c r="W28" s="34"/>
      <c r="X28" s="34"/>
      <c r="Y28" s="34"/>
    </row>
    <row r="29" spans="1:18" ht="12.7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8" ht="12.75">
      <c r="K38" s="2"/>
    </row>
    <row r="46" ht="12.75">
      <c r="K46" s="2"/>
    </row>
    <row r="53" ht="12.75">
      <c r="K53" s="7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Васильева</cp:lastModifiedBy>
  <cp:lastPrinted>2017-10-20T08:42:19Z</cp:lastPrinted>
  <dcterms:created xsi:type="dcterms:W3CDTF">1996-10-08T23:32:33Z</dcterms:created>
  <dcterms:modified xsi:type="dcterms:W3CDTF">2017-10-20T08:42:20Z</dcterms:modified>
  <cp:category/>
  <cp:version/>
  <cp:contentType/>
  <cp:contentStatus/>
</cp:coreProperties>
</file>