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21840" windowHeight="12720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<sst xmlns="http://schemas.openxmlformats.org/spreadsheetml/2006/main" count="50" uniqueCount="48">
  <si>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</si>
  <si>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</si>
  <si>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</si>
  <si>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</si>
  <si>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</si>
  <si>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</si>
  <si>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</si>
  <si>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</si>
  <si>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</si>
  <si>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</si>
  <si>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</si>
  <si>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</si>
  <si>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</si>
  <si>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</si>
  <si>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</si>
  <si>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</si>
  <si>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</si>
  <si>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</si>
  <si>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</si>
  <si>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</si>
  <si>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</si>
  <si>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</si>
  <si>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</si>
  <si>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</si>
  <si>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</si>
  <si>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</si>
  <si>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</si>
  <si>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</si>
  <si>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</si>
  <si>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</si>
  <si>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</si>
  <si>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</si>
  <si>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</si>
  <si>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</si>
  <si>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</si>
  <si>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</si>
  <si>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r>
      <t>26,84</t>
    </r>
    <r>
      <rPr>
        <sz val="14"/>
        <rFont val="Arial"/>
        <family val="2"/>
      </rPr>
      <t xml:space="preserve">  12,50</t>
    </r>
  </si>
  <si>
    <t>295-395</t>
  </si>
  <si>
    <t>370-470</t>
  </si>
  <si>
    <t>210-310</t>
  </si>
  <si>
    <r>
      <t xml:space="preserve">24,94 </t>
    </r>
    <r>
      <rPr>
        <sz val="14"/>
        <rFont val="Arial"/>
        <family val="2"/>
      </rPr>
      <t xml:space="preserve"> 0,80</t>
    </r>
  </si>
  <si>
    <r>
      <rPr>
        <u val="single"/>
        <sz val="14"/>
        <rFont val="Arial"/>
        <family val="2"/>
      </rPr>
      <t>33,03</t>
    </r>
    <r>
      <rPr>
        <sz val="14"/>
        <rFont val="Arial"/>
        <family val="2"/>
      </rPr>
      <t xml:space="preserve"> 18,91</t>
    </r>
  </si>
  <si>
    <r>
      <rPr>
        <u val="single"/>
        <sz val="14"/>
        <rFont val="Arial"/>
        <family val="2"/>
      </rPr>
      <t xml:space="preserve">17,04 </t>
    </r>
    <r>
      <rPr>
        <sz val="14"/>
        <rFont val="Arial"/>
        <family val="2"/>
      </rPr>
      <t>6,29</t>
    </r>
  </si>
  <si>
    <r>
      <t xml:space="preserve">42,71 </t>
    </r>
    <r>
      <rPr>
        <sz val="14"/>
        <rFont val="Arial"/>
        <family val="2"/>
      </rPr>
      <t>27,67</t>
    </r>
  </si>
  <si>
    <r>
      <t xml:space="preserve">211,50 </t>
    </r>
    <r>
      <rPr>
        <sz val="14"/>
        <rFont val="Arial"/>
        <family val="2"/>
      </rPr>
      <t>209,41</t>
    </r>
  </si>
  <si>
    <r>
      <t xml:space="preserve">26,97 </t>
    </r>
    <r>
      <rPr>
        <sz val="14"/>
        <color indexed="8"/>
        <rFont val="Arial"/>
        <family val="2"/>
      </rPr>
      <t>11,46</t>
    </r>
  </si>
  <si>
    <t xml:space="preserve">               
Оперативный дежурный  Невско-Ладожского БВУ      ------------------------------------------------------ / Ковалева Е.В./   02.07.2018 г.
</t>
  </si>
  <si>
    <t>Отчет оперативного дежурного Невско-Ладожского БВУ о водохозяйственной обстановке на "02" июля 2018 г      _____ : _____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</si>
</sst>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83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u val="single"/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0"/>
      <color indexed="10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u val="single"/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0"/>
      <name val="Arial"/>
      <family val="2"/>
    </font>
    <font>
      <sz val="8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63" fillId="0" borderId="10" xfId="0" applyFont="1" applyFill="1" applyBorder="1" applyAlignment="1" applyProtection="1">
      <alignment horizontal="center" vertical="center" wrapText="1" shrinkToFit="1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/>
      <protection locked="0"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 applyProtection="1">
      <alignment horizontal="center" vertical="center"/>
      <protection/>
    </xf>
    <xf numFmtId="0" fontId="63" fillId="0" borderId="10" xfId="0" applyFont="1" applyFill="1" applyBorder="1" applyAlignment="1" applyProtection="1">
      <alignment horizontal="left" vertic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0" fontId="66" fillId="33" borderId="0" xfId="0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19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67" fillId="33" borderId="0" xfId="0" applyFont="1" applyFill="1" applyAlignment="1" applyProtection="1">
      <alignment/>
      <protection locked="0"/>
    </xf>
    <xf numFmtId="0" fontId="68" fillId="33" borderId="0" xfId="0" applyFont="1" applyFill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2" fontId="7" fillId="33" borderId="10" xfId="6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distributed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Alignment="1" applyProtection="1">
      <alignment/>
      <protection locked="0"/>
    </xf>
    <xf numFmtId="0" fontId="69" fillId="0" borderId="0" xfId="0" applyFont="1" applyFill="1" applyAlignment="1" applyProtection="1">
      <alignment/>
      <protection locked="0"/>
    </xf>
    <xf numFmtId="0" fontId="7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Alignment="1">
      <alignment/>
    </xf>
    <xf numFmtId="0" fontId="69" fillId="33" borderId="0" xfId="0" applyFont="1" applyFill="1" applyAlignment="1" applyProtection="1">
      <alignment/>
      <protection locked="0"/>
    </xf>
    <xf numFmtId="0" fontId="71" fillId="33" borderId="10" xfId="0" applyFont="1" applyFill="1" applyBorder="1" applyAlignment="1" applyProtection="1">
      <alignment horizontal="distributed" vertical="center"/>
      <protection/>
    </xf>
    <xf numFmtId="0" fontId="72" fillId="33" borderId="10" xfId="0" applyFont="1" applyFill="1" applyBorder="1" applyAlignment="1" applyProtection="1">
      <alignment horizontal="center" vertical="top" wrapText="1"/>
      <protection locked="0"/>
    </xf>
    <xf numFmtId="2" fontId="71" fillId="33" borderId="10" xfId="0" applyNumberFormat="1" applyFont="1" applyFill="1" applyBorder="1" applyAlignment="1" applyProtection="1">
      <alignment horizontal="center" vertical="center" wrapText="1"/>
      <protection/>
    </xf>
    <xf numFmtId="2" fontId="73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4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75" fillId="0" borderId="10" xfId="0" applyNumberFormat="1" applyFont="1" applyFill="1" applyBorder="1" applyAlignment="1" applyProtection="1">
      <alignment horizontal="center" vertical="center" wrapText="1"/>
      <protection locked="0"/>
    </xf>
    <xf numFmtId="192" fontId="71" fillId="33" borderId="10" xfId="0" applyNumberFormat="1" applyFont="1" applyFill="1" applyBorder="1" applyAlignment="1" applyProtection="1">
      <alignment horizontal="center" vertical="center" wrapText="1"/>
      <protection/>
    </xf>
    <xf numFmtId="2" fontId="73" fillId="33" borderId="10" xfId="0" applyNumberFormat="1" applyFont="1" applyFill="1" applyBorder="1" applyAlignment="1" applyProtection="1">
      <alignment horizontal="center" vertical="center"/>
      <protection/>
    </xf>
    <xf numFmtId="0" fontId="71" fillId="33" borderId="10" xfId="0" applyFont="1" applyFill="1" applyBorder="1" applyAlignment="1" applyProtection="1">
      <alignment horizontal="center"/>
      <protection/>
    </xf>
    <xf numFmtId="2" fontId="74" fillId="33" borderId="10" xfId="0" applyNumberFormat="1" applyFont="1" applyFill="1" applyBorder="1" applyAlignment="1" applyProtection="1">
      <alignment horizontal="center" vertical="center"/>
      <protection/>
    </xf>
    <xf numFmtId="0" fontId="76" fillId="33" borderId="0" xfId="0" applyFont="1" applyFill="1" applyAlignment="1" applyProtection="1">
      <alignment/>
      <protection/>
    </xf>
    <xf numFmtId="2" fontId="74" fillId="33" borderId="10" xfId="0" applyNumberFormat="1" applyFont="1" applyFill="1" applyBorder="1" applyAlignment="1" applyProtection="1">
      <alignment horizontal="center" vertical="center"/>
      <protection locked="0"/>
    </xf>
    <xf numFmtId="0" fontId="76" fillId="33" borderId="0" xfId="0" applyFont="1" applyFill="1" applyAlignment="1" applyProtection="1">
      <alignment/>
      <protection locked="0"/>
    </xf>
    <xf numFmtId="0" fontId="76" fillId="0" borderId="0" xfId="0" applyFont="1" applyAlignment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0" fontId="68" fillId="0" borderId="0" xfId="0" applyFont="1" applyFill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0" fontId="67" fillId="33" borderId="0" xfId="0" applyFont="1" applyFill="1" applyAlignment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77" fillId="0" borderId="0" xfId="0" applyFont="1" applyFill="1" applyAlignment="1" applyProtection="1">
      <alignment/>
      <protection locked="0"/>
    </xf>
    <xf numFmtId="0" fontId="77" fillId="33" borderId="0" xfId="0" applyFont="1" applyFill="1" applyAlignment="1" applyProtection="1">
      <alignment/>
      <protection locked="0"/>
    </xf>
    <xf numFmtId="0" fontId="78" fillId="33" borderId="0" xfId="0" applyFont="1" applyFill="1" applyAlignment="1" applyProtection="1">
      <alignment/>
      <protection locked="0"/>
    </xf>
    <xf numFmtId="0" fontId="78" fillId="0" borderId="0" xfId="0" applyFont="1" applyFill="1" applyBorder="1" applyAlignment="1" applyProtection="1">
      <alignment horizontal="center" vertical="center" wrapText="1"/>
      <protection locked="0"/>
    </xf>
    <xf numFmtId="2" fontId="78" fillId="0" borderId="0" xfId="0" applyNumberFormat="1" applyFont="1" applyFill="1" applyAlignment="1" applyProtection="1">
      <alignment horizontal="center" vertical="center"/>
      <protection locked="0"/>
    </xf>
    <xf numFmtId="0" fontId="78" fillId="0" borderId="0" xfId="0" applyFont="1" applyFill="1" applyAlignment="1" applyProtection="1">
      <alignment horizontal="center" vertical="center"/>
      <protection locked="0"/>
    </xf>
    <xf numFmtId="0" fontId="63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9" fillId="0" borderId="0" xfId="0" applyFont="1" applyFill="1" applyAlignment="1" applyProtection="1">
      <alignment horizontal="center"/>
      <protection locked="0"/>
    </xf>
    <xf numFmtId="0" fontId="80" fillId="0" borderId="0" xfId="0" applyFont="1" applyFill="1" applyAlignment="1" applyProtection="1">
      <alignment horizontal="right"/>
      <protection/>
    </xf>
    <xf numFmtId="0" fontId="79" fillId="0" borderId="0" xfId="0" applyFont="1" applyFill="1" applyBorder="1" applyAlignment="1" applyProtection="1">
      <alignment horizontal="left" vertical="top"/>
      <protection/>
    </xf>
    <xf numFmtId="0" fontId="81" fillId="0" borderId="0" xfId="0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70" zoomScaleNormal="70" workbookViewId="0" topLeftCell="A4">
      <selection activeCell="H12" sqref="H12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2" customWidth="1"/>
    <col min="17" max="17" width="12.28125" style="1" customWidth="1"/>
    <col min="18" max="18" width="13.8515625" style="1" customWidth="1"/>
    <col min="19" max="19" width="7.140625" style="1" customWidth="1"/>
    <col min="20" max="20" width="12.00390625" style="74" customWidth="1"/>
    <col min="21" max="21" width="11.140625" style="2" customWidth="1"/>
    <col min="22" max="28" width="9.140625" style="1" customWidth="1"/>
    <col min="29" max="16384" width="9.140625" style="1" customWidth="1"/>
  </cols>
  <sheetData>
    <row r="1" spans="1:20" ht="18">
      <c r="A1" s="94" t="s">
        <v>17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2"/>
      <c r="T1" s="74">
        <v>364.19</v>
      </c>
    </row>
    <row r="2" spans="1:24" ht="18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33"/>
      <c r="V2" s="33"/>
      <c r="W2" s="33"/>
      <c r="X2" s="33"/>
    </row>
    <row r="3" spans="1:24" ht="18">
      <c r="A3" s="94" t="s">
        <v>18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33"/>
      <c r="V3" s="33"/>
      <c r="W3" s="33"/>
      <c r="X3" s="33"/>
    </row>
    <row r="4" spans="1:25" ht="41.25" customHeight="1">
      <c r="A4" s="96" t="s">
        <v>47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33"/>
      <c r="V4" s="33"/>
      <c r="W4" s="33"/>
      <c r="X4" s="31"/>
      <c r="Y4" s="33"/>
    </row>
    <row r="5" spans="1:25" ht="16.5" customHeight="1">
      <c r="A5" s="95" t="s">
        <v>33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33"/>
      <c r="V5" s="33"/>
      <c r="W5" s="33"/>
      <c r="X5" s="33"/>
      <c r="Y5" s="33"/>
    </row>
    <row r="6" spans="1:25" ht="36" customHeight="1">
      <c r="A6" s="9" t="s">
        <v>0</v>
      </c>
      <c r="B6" s="9" t="s">
        <v>29</v>
      </c>
      <c r="C6" s="9" t="s">
        <v>1</v>
      </c>
      <c r="D6" s="11" t="s">
        <v>2</v>
      </c>
      <c r="E6" s="11"/>
      <c r="F6" s="10"/>
      <c r="G6" s="10"/>
      <c r="H6" s="10"/>
      <c r="I6" s="10"/>
      <c r="J6" s="10"/>
      <c r="K6" s="10" t="s">
        <v>3</v>
      </c>
      <c r="L6" s="10"/>
      <c r="M6" s="10"/>
      <c r="N6" s="10" t="s">
        <v>4</v>
      </c>
      <c r="O6" s="10"/>
      <c r="P6" s="44"/>
      <c r="Q6" s="9" t="s">
        <v>5</v>
      </c>
      <c r="R6" s="9"/>
      <c r="S6" s="31"/>
      <c r="V6" s="33"/>
      <c r="W6" s="33"/>
      <c r="X6" s="31"/>
      <c r="Y6" s="33"/>
    </row>
    <row r="7" spans="1:26" ht="95.25" customHeight="1">
      <c r="A7" s="9"/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6" t="s">
        <v>10</v>
      </c>
      <c r="I7" s="6" t="s">
        <v>30</v>
      </c>
      <c r="J7" s="9" t="s">
        <v>19</v>
      </c>
      <c r="K7" s="9" t="s">
        <v>11</v>
      </c>
      <c r="L7" s="9" t="s">
        <v>27</v>
      </c>
      <c r="M7" s="9" t="s">
        <v>12</v>
      </c>
      <c r="N7" s="9" t="s">
        <v>13</v>
      </c>
      <c r="O7" s="7" t="s">
        <v>14</v>
      </c>
      <c r="P7" s="45" t="s">
        <v>15</v>
      </c>
      <c r="Q7" s="7" t="s">
        <v>16</v>
      </c>
      <c r="R7" s="9" t="s">
        <v>31</v>
      </c>
      <c r="S7" s="83"/>
      <c r="T7" s="84"/>
      <c r="U7" s="97"/>
      <c r="V7" s="29"/>
      <c r="W7" s="74"/>
      <c r="X7" s="33"/>
      <c r="Y7" s="31"/>
      <c r="Z7" s="31"/>
    </row>
    <row r="8" spans="1:26" s="13" customFormat="1" ht="39.75" customHeight="1">
      <c r="A8" s="15">
        <v>1</v>
      </c>
      <c r="B8" s="28" t="s">
        <v>22</v>
      </c>
      <c r="C8" s="23" t="s">
        <v>40</v>
      </c>
      <c r="D8" s="16">
        <v>25</v>
      </c>
      <c r="E8" s="16">
        <v>25.3</v>
      </c>
      <c r="F8" s="16">
        <v>24.55</v>
      </c>
      <c r="G8" s="17">
        <v>24.95</v>
      </c>
      <c r="H8" s="17">
        <v>24.92</v>
      </c>
      <c r="I8" s="18">
        <v>24.94</v>
      </c>
      <c r="J8" s="19">
        <v>-1</v>
      </c>
      <c r="K8" s="20">
        <v>365</v>
      </c>
      <c r="L8" s="20">
        <v>91</v>
      </c>
      <c r="M8" s="24">
        <f>IF((D8-I8)*100*1.8&lt;0,0,(D8-I8)*100*1.8)</f>
        <v>10.79999999999977</v>
      </c>
      <c r="N8" s="21"/>
      <c r="O8" s="12">
        <f>J8*1000000*1.8/86400+Q8</f>
        <v>280.2066666666667</v>
      </c>
      <c r="P8" s="36" t="s">
        <v>37</v>
      </c>
      <c r="Q8" s="22">
        <v>301.04</v>
      </c>
      <c r="R8" s="12">
        <f>Q8-T8</f>
        <v>0</v>
      </c>
      <c r="S8" s="83"/>
      <c r="T8" s="85">
        <v>301.04</v>
      </c>
      <c r="U8" s="97"/>
      <c r="V8" s="29"/>
      <c r="W8" s="74"/>
      <c r="X8" s="59"/>
      <c r="Y8" s="29"/>
      <c r="Z8" s="29"/>
    </row>
    <row r="9" spans="1:26" s="13" customFormat="1" ht="39.75" customHeight="1">
      <c r="A9" s="15">
        <v>2</v>
      </c>
      <c r="B9" s="37" t="s">
        <v>20</v>
      </c>
      <c r="C9" s="76" t="s">
        <v>41</v>
      </c>
      <c r="D9" s="16">
        <v>33.3</v>
      </c>
      <c r="E9" s="16">
        <v>34</v>
      </c>
      <c r="F9" s="16">
        <v>29.8</v>
      </c>
      <c r="G9" s="17">
        <v>33.07</v>
      </c>
      <c r="H9" s="17">
        <v>32.96</v>
      </c>
      <c r="I9" s="18">
        <v>33.03</v>
      </c>
      <c r="J9" s="39">
        <v>8</v>
      </c>
      <c r="K9" s="20">
        <v>295000</v>
      </c>
      <c r="L9" s="20">
        <v>13000</v>
      </c>
      <c r="M9" s="24">
        <v>0</v>
      </c>
      <c r="N9" s="34"/>
      <c r="O9" s="12">
        <f>J9*1000000*2.29/86400+Q9</f>
        <v>1039.927037037037</v>
      </c>
      <c r="P9" s="36" t="s">
        <v>38</v>
      </c>
      <c r="Q9" s="22">
        <v>827.89</v>
      </c>
      <c r="R9" s="12">
        <f>Q9-T9</f>
        <v>0</v>
      </c>
      <c r="S9" s="83"/>
      <c r="T9" s="85">
        <v>827.89</v>
      </c>
      <c r="U9" s="97"/>
      <c r="V9" s="29"/>
      <c r="W9" s="74"/>
      <c r="X9" s="59"/>
      <c r="Y9" s="29"/>
      <c r="Z9" s="29"/>
    </row>
    <row r="10" spans="1:26" s="13" customFormat="1" ht="39.75" customHeight="1">
      <c r="A10" s="48">
        <v>3</v>
      </c>
      <c r="B10" s="49" t="s">
        <v>23</v>
      </c>
      <c r="C10" s="50" t="s">
        <v>42</v>
      </c>
      <c r="D10" s="51">
        <v>15.74</v>
      </c>
      <c r="E10" s="51">
        <v>17.87</v>
      </c>
      <c r="F10" s="51">
        <v>14.7</v>
      </c>
      <c r="G10" s="52">
        <v>17.31</v>
      </c>
      <c r="H10" s="52">
        <v>16.7</v>
      </c>
      <c r="I10" s="53">
        <v>17.04</v>
      </c>
      <c r="J10" s="38">
        <v>-40</v>
      </c>
      <c r="K10" s="54">
        <v>4200</v>
      </c>
      <c r="L10" s="54">
        <v>3000</v>
      </c>
      <c r="M10" s="55">
        <v>0</v>
      </c>
      <c r="N10" s="56"/>
      <c r="O10" s="57">
        <f>Q10+7*J10</f>
        <v>355.65</v>
      </c>
      <c r="P10" s="36" t="s">
        <v>39</v>
      </c>
      <c r="Q10" s="46">
        <v>635.65</v>
      </c>
      <c r="R10" s="57">
        <f>Q10-T10</f>
        <v>100</v>
      </c>
      <c r="S10" s="83"/>
      <c r="T10" s="85">
        <v>535.65</v>
      </c>
      <c r="U10" s="97"/>
      <c r="V10" s="29"/>
      <c r="W10" s="74"/>
      <c r="X10" s="59"/>
      <c r="Y10" s="29"/>
      <c r="Z10" s="29"/>
    </row>
    <row r="11" spans="1:26" s="14" customFormat="1" ht="39.75" customHeight="1">
      <c r="A11" s="15">
        <v>4</v>
      </c>
      <c r="B11" s="28" t="s">
        <v>26</v>
      </c>
      <c r="C11" s="25" t="s">
        <v>43</v>
      </c>
      <c r="D11" s="16">
        <v>43.2</v>
      </c>
      <c r="E11" s="16"/>
      <c r="F11" s="16">
        <v>39.8</v>
      </c>
      <c r="G11" s="17">
        <v>42.79</v>
      </c>
      <c r="H11" s="17">
        <v>42.63</v>
      </c>
      <c r="I11" s="18">
        <v>42.71</v>
      </c>
      <c r="J11" s="38">
        <v>-7</v>
      </c>
      <c r="K11" s="26">
        <v>28.8</v>
      </c>
      <c r="L11" s="26">
        <v>9.5</v>
      </c>
      <c r="M11" s="24">
        <f>(D11-I11)*100*0.0328</f>
        <v>1.6072000000000066</v>
      </c>
      <c r="N11" s="21"/>
      <c r="O11" s="12">
        <f>J11*1000000*0.03/86400+Q11</f>
        <v>752.8894444444445</v>
      </c>
      <c r="P11" s="27"/>
      <c r="Q11" s="35">
        <v>755.32</v>
      </c>
      <c r="R11" s="12">
        <f>Q11-T11</f>
        <v>139.17000000000007</v>
      </c>
      <c r="S11" s="83"/>
      <c r="T11" s="86">
        <v>616.15</v>
      </c>
      <c r="U11" s="79"/>
      <c r="V11" s="30"/>
      <c r="W11" s="75"/>
      <c r="X11" s="72" t="s">
        <v>35</v>
      </c>
      <c r="Y11" s="58"/>
      <c r="Z11" s="30"/>
    </row>
    <row r="12" spans="1:26" s="8" customFormat="1" ht="39.75" customHeight="1">
      <c r="A12" s="15">
        <v>5</v>
      </c>
      <c r="B12" s="60" t="s">
        <v>21</v>
      </c>
      <c r="C12" s="61" t="s">
        <v>45</v>
      </c>
      <c r="D12" s="62">
        <v>27.5</v>
      </c>
      <c r="E12" s="62"/>
      <c r="F12" s="62">
        <v>25.8</v>
      </c>
      <c r="G12" s="63">
        <v>27</v>
      </c>
      <c r="H12" s="63">
        <v>26.89</v>
      </c>
      <c r="I12" s="64">
        <v>26.97</v>
      </c>
      <c r="J12" s="65">
        <v>9</v>
      </c>
      <c r="K12" s="66">
        <v>35.4</v>
      </c>
      <c r="L12" s="66">
        <v>5.6</v>
      </c>
      <c r="M12" s="67">
        <f>(D12-I12)*100*0.0322</f>
        <v>1.7066000000000037</v>
      </c>
      <c r="N12" s="68"/>
      <c r="O12" s="69">
        <f>Q11</f>
        <v>755.32</v>
      </c>
      <c r="P12" s="70"/>
      <c r="Q12" s="71">
        <v>768.66</v>
      </c>
      <c r="R12" s="69">
        <f>Q12-T12</f>
        <v>23.329999999999927</v>
      </c>
      <c r="S12" s="83"/>
      <c r="T12" s="85">
        <v>745.33</v>
      </c>
      <c r="U12" s="79"/>
      <c r="V12" s="30"/>
      <c r="W12" s="75"/>
      <c r="X12" s="73"/>
      <c r="Y12" s="32"/>
      <c r="Z12" s="32"/>
    </row>
    <row r="13" spans="1:25" s="47" customFormat="1" ht="39.75" customHeight="1">
      <c r="A13" s="15">
        <v>6</v>
      </c>
      <c r="B13" s="28" t="s">
        <v>24</v>
      </c>
      <c r="C13" s="25" t="s">
        <v>44</v>
      </c>
      <c r="D13" s="16">
        <v>212</v>
      </c>
      <c r="E13" s="16">
        <v>212.1</v>
      </c>
      <c r="F13" s="16">
        <v>209.5</v>
      </c>
      <c r="G13" s="17"/>
      <c r="H13" s="17"/>
      <c r="I13" s="18">
        <v>211.5</v>
      </c>
      <c r="J13" s="19">
        <v>0</v>
      </c>
      <c r="K13" s="26">
        <v>237.8</v>
      </c>
      <c r="L13" s="26">
        <v>166.6</v>
      </c>
      <c r="M13" s="24">
        <v>0</v>
      </c>
      <c r="N13" s="21"/>
      <c r="O13" s="22">
        <v>1.5</v>
      </c>
      <c r="P13" s="27"/>
      <c r="Q13" s="12">
        <v>1.5</v>
      </c>
      <c r="R13" s="12">
        <v>1.5</v>
      </c>
      <c r="S13" s="83"/>
      <c r="T13" s="85">
        <v>0</v>
      </c>
      <c r="U13" s="79"/>
      <c r="V13" s="30"/>
      <c r="W13" s="75"/>
      <c r="X13" s="73"/>
      <c r="Y13" s="32"/>
    </row>
    <row r="14" spans="1:23" s="47" customFormat="1" ht="39.75" customHeight="1">
      <c r="A14" s="15">
        <v>7</v>
      </c>
      <c r="B14" s="28" t="s">
        <v>25</v>
      </c>
      <c r="C14" s="25" t="s">
        <v>36</v>
      </c>
      <c r="D14" s="16">
        <v>26.84</v>
      </c>
      <c r="E14" s="16">
        <v>26.84</v>
      </c>
      <c r="F14" s="16">
        <v>21</v>
      </c>
      <c r="G14" s="17"/>
      <c r="H14" s="17"/>
      <c r="I14" s="18">
        <v>26.84</v>
      </c>
      <c r="J14" s="19">
        <v>0</v>
      </c>
      <c r="K14" s="26">
        <v>20.5</v>
      </c>
      <c r="L14" s="26">
        <v>13.5</v>
      </c>
      <c r="M14" s="24">
        <v>0</v>
      </c>
      <c r="N14" s="21"/>
      <c r="O14" s="22">
        <v>8</v>
      </c>
      <c r="P14" s="27" t="s">
        <v>32</v>
      </c>
      <c r="Q14" s="12">
        <v>8</v>
      </c>
      <c r="R14" s="12">
        <v>0</v>
      </c>
      <c r="S14" s="83"/>
      <c r="T14" s="85">
        <v>8</v>
      </c>
      <c r="U14" s="79"/>
      <c r="V14" s="79"/>
      <c r="W14" s="80"/>
    </row>
    <row r="15" spans="1:25" s="2" customFormat="1" ht="12.75">
      <c r="A15" s="87" t="s">
        <v>32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29"/>
      <c r="T15" s="74"/>
      <c r="U15" s="97"/>
      <c r="V15" s="29"/>
      <c r="W15" s="74"/>
      <c r="X15" s="33"/>
      <c r="Y15" s="31"/>
    </row>
    <row r="16" spans="1:25" s="2" customFormat="1" ht="27" customHeight="1">
      <c r="A16" s="89" t="s">
        <v>28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82"/>
      <c r="T16" s="81"/>
      <c r="U16" s="97"/>
      <c r="V16" s="29"/>
      <c r="W16" s="74"/>
      <c r="X16" s="33"/>
      <c r="Y16" s="31"/>
    </row>
    <row r="17" spans="1:25" s="2" customFormat="1" ht="37.5" customHeight="1" hidden="1">
      <c r="A17" s="92" t="s">
        <v>34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29"/>
      <c r="T17" s="74"/>
      <c r="U17" s="97"/>
      <c r="V17" s="59"/>
      <c r="W17" s="40"/>
      <c r="X17" s="33"/>
      <c r="Y17" s="31"/>
    </row>
    <row r="18" spans="1:25" ht="14.2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29"/>
      <c r="U18" s="97"/>
      <c r="V18" s="59"/>
      <c r="W18" s="40"/>
      <c r="X18" s="33"/>
      <c r="Y18" s="31"/>
    </row>
    <row r="19" spans="1:25" ht="12.7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29"/>
      <c r="U19" s="97"/>
      <c r="V19" s="59"/>
      <c r="W19" s="40"/>
      <c r="X19" s="33"/>
      <c r="Y19" s="33"/>
    </row>
    <row r="20" spans="1:25" ht="12.75" customHeight="1">
      <c r="A20" s="88" t="s">
        <v>46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77"/>
      <c r="U20" s="97"/>
      <c r="V20" s="59"/>
      <c r="W20" s="40"/>
      <c r="X20" s="33"/>
      <c r="Y20" s="33"/>
    </row>
    <row r="21" spans="1:25" ht="12.7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78"/>
      <c r="U21" s="43"/>
      <c r="V21" s="40"/>
      <c r="W21" s="40"/>
      <c r="X21" s="31"/>
      <c r="Y21" s="33"/>
    </row>
    <row r="22" spans="1:25" ht="12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41"/>
      <c r="U22" s="43"/>
      <c r="V22" s="40"/>
      <c r="W22" s="40"/>
      <c r="X22" s="33"/>
      <c r="Y22" s="33"/>
    </row>
    <row r="23" spans="1:25" ht="12.75">
      <c r="A23" s="93" t="s">
        <v>32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41"/>
      <c r="U23" s="43"/>
      <c r="V23" s="40"/>
      <c r="W23" s="40"/>
      <c r="X23" s="33"/>
      <c r="Y23" s="33"/>
    </row>
    <row r="24" spans="1:25" ht="12.7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42"/>
      <c r="U24" s="43"/>
      <c r="V24" s="40"/>
      <c r="W24" s="40"/>
      <c r="X24" s="33"/>
      <c r="Y24" s="33"/>
    </row>
    <row r="25" spans="1:25" ht="12.7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33"/>
      <c r="V25" s="33"/>
      <c r="W25" s="33"/>
      <c r="X25" s="31"/>
      <c r="Y25" s="31"/>
    </row>
    <row r="26" spans="1:25" ht="12.7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33"/>
      <c r="V26" s="33"/>
      <c r="W26" s="33"/>
      <c r="X26" s="31"/>
      <c r="Y26" s="31"/>
    </row>
    <row r="27" spans="1:2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3"/>
      <c r="Q27" s="3"/>
      <c r="R27" s="3"/>
      <c r="S27" s="33"/>
      <c r="V27" s="33"/>
      <c r="W27" s="33"/>
      <c r="X27" s="31"/>
      <c r="Y27" s="31"/>
    </row>
    <row r="28" spans="1:2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3"/>
      <c r="Q28" s="3"/>
      <c r="R28" s="3"/>
      <c r="S28" s="33"/>
      <c r="V28" s="33"/>
      <c r="W28" s="31"/>
      <c r="X28" s="31"/>
      <c r="Y28" s="31"/>
    </row>
    <row r="29" spans="1:24" ht="12.75">
      <c r="A29" s="3"/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3"/>
      <c r="O29" s="3"/>
      <c r="P29" s="43"/>
      <c r="Q29" s="3"/>
      <c r="R29" s="3"/>
      <c r="S29" s="33"/>
      <c r="V29" s="33"/>
      <c r="W29" s="33"/>
      <c r="X29" s="33"/>
    </row>
    <row r="30" spans="1:2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43"/>
      <c r="Q30" s="3"/>
      <c r="R30" s="3"/>
      <c r="S30" s="33"/>
      <c r="V30" s="33"/>
      <c r="W30" s="33"/>
    </row>
    <row r="38" ht="12.75">
      <c r="K38" s="2"/>
    </row>
    <row r="46" ht="12.75">
      <c r="K46" s="2"/>
    </row>
    <row r="53" ht="12.75">
      <c r="K53" s="5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1:R1"/>
    <mergeCell ref="A2:R2"/>
    <mergeCell ref="A3:R3"/>
    <mergeCell ref="A5:R5"/>
    <mergeCell ref="A4:R4"/>
    <mergeCell ref="A15:R15"/>
    <mergeCell ref="A20:R22"/>
    <mergeCell ref="A16:R16"/>
    <mergeCell ref="A18:R19"/>
    <mergeCell ref="A17:R17"/>
    <mergeCell ref="A23:R26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2018-06-27T09:07:31Z</cp:lastPrinted>
  <dcterms:created xsi:type="dcterms:W3CDTF">1996-10-08T23:32:33Z</dcterms:created>
  <dcterms:modified xsi:type="dcterms:W3CDTF">2018-07-02T11:05:21Z</dcterms:modified>
  <cp:category/>
  <cp:version/>
  <cp:contentType/>
  <cp:contentStatus/>
</cp:coreProperties>
</file>