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25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<sst xmlns="http://schemas.openxmlformats.org/spreadsheetml/2006/main" count="51" uniqueCount="48">
  <si>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</si>
  <si>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</si>
  <si>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</si>
  <si>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</si>
  <si>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</si>
  <si>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</si>
  <si>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</si>
  <si>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</si>
  <si>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</si>
  <si>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</si>
  <si>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</si>
  <si>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</si>
  <si>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</si>
  <si>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</si>
  <si>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</si>
  <si>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</si>
  <si>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</si>
  <si>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</si>
  <si>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</si>
  <si>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</si>
  <si>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</si>
  <si>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</si>
  <si>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</si>
  <si>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</si>
  <si>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</si>
  <si>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</si>
  <si>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</si>
  <si>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</si>
  <si>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</si>
  <si>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</si>
  <si>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</si>
  <si>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</si>
  <si>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</si>
  <si>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</si>
  <si>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</si>
  <si>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</si>
  <si>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215-315</t>
  </si>
  <si>
    <t>120-220</t>
  </si>
  <si>
    <r>
      <t>26,84</t>
    </r>
    <r>
      <rPr>
        <sz val="14"/>
        <rFont val="Arial"/>
        <family val="2"/>
      </rPr>
      <t xml:space="preserve">  12,40</t>
    </r>
  </si>
  <si>
    <r>
      <t xml:space="preserve">211,34    </t>
    </r>
    <r>
      <rPr>
        <sz val="14"/>
        <rFont val="Arial"/>
        <family val="2"/>
      </rPr>
      <t>210,56</t>
    </r>
  </si>
  <si>
    <t>150-250</t>
  </si>
  <si>
    <t>Отчет оперативного дежурного Невско-Ладожского БВУ о водохозяйственной обстановке на "12" сентября 2018 г      _____ : _____</t>
  </si>
  <si>
    <t xml:space="preserve">               
Оперативный дежурный  Невско-Ладожского БВУ      ------------------------------------------------------ / Артюхов В.А./   12.09.2018 г.
</t>
  </si>
  <si>
    <r>
      <t xml:space="preserve">24,93  </t>
    </r>
    <r>
      <rPr>
        <sz val="14"/>
        <rFont val="Arial"/>
        <family val="2"/>
      </rPr>
      <t xml:space="preserve"> 0,64</t>
    </r>
  </si>
  <si>
    <r>
      <t xml:space="preserve">32,83    </t>
    </r>
    <r>
      <rPr>
        <sz val="14"/>
        <rFont val="Arial"/>
        <family val="2"/>
      </rPr>
      <t xml:space="preserve">  18,57</t>
    </r>
  </si>
  <si>
    <r>
      <t xml:space="preserve">17,43  </t>
    </r>
    <r>
      <rPr>
        <sz val="14"/>
        <rFont val="Arial"/>
        <family val="2"/>
      </rPr>
      <t>5,36</t>
    </r>
  </si>
  <si>
    <r>
      <t xml:space="preserve">42,85  </t>
    </r>
    <r>
      <rPr>
        <sz val="14"/>
        <rFont val="Arial"/>
        <family val="2"/>
      </rPr>
      <t>27,67</t>
    </r>
  </si>
  <si>
    <r>
      <t xml:space="preserve">27,05   </t>
    </r>
    <r>
      <rPr>
        <sz val="14"/>
        <color indexed="8"/>
        <rFont val="Arial"/>
        <family val="2"/>
      </rPr>
      <t>11,12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</si>
</sst>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 shrinkToFi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0" fontId="70" fillId="33" borderId="0" xfId="0" applyFont="1" applyFill="1" applyAlignment="1" applyProtection="1">
      <alignment/>
      <protection locked="0"/>
    </xf>
    <xf numFmtId="0" fontId="72" fillId="33" borderId="10" xfId="0" applyFont="1" applyFill="1" applyBorder="1" applyAlignment="1" applyProtection="1">
      <alignment horizontal="distributed" vertical="center"/>
      <protection/>
    </xf>
    <xf numFmtId="0" fontId="73" fillId="33" borderId="10" xfId="0" applyFont="1" applyFill="1" applyBorder="1" applyAlignment="1" applyProtection="1">
      <alignment horizontal="center" vertical="top" wrapText="1"/>
      <protection locked="0"/>
    </xf>
    <xf numFmtId="2" fontId="72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5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72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 applyProtection="1">
      <alignment horizontal="center"/>
      <protection/>
    </xf>
    <xf numFmtId="2" fontId="75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5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8" fillId="33" borderId="0" xfId="0" applyFont="1" applyFill="1" applyAlignment="1" applyProtection="1">
      <alignment/>
      <protection locked="0"/>
    </xf>
    <xf numFmtId="1" fontId="7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3" borderId="0" xfId="0" applyFont="1" applyFill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2" fontId="80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applyFont="1" applyFill="1" applyAlignment="1" applyProtection="1">
      <alignment horizontal="center"/>
      <protection locked="0"/>
    </xf>
    <xf numFmtId="0" fontId="82" fillId="0" borderId="0" xfId="0" applyFont="1" applyFill="1" applyAlignment="1" applyProtection="1">
      <alignment horizontal="right"/>
      <protection/>
    </xf>
    <xf numFmtId="0" fontId="81" fillId="0" borderId="0" xfId="0" applyFont="1" applyFill="1" applyBorder="1" applyAlignment="1" applyProtection="1">
      <alignment horizontal="left" vertical="top"/>
      <protection/>
    </xf>
    <xf numFmtId="0" fontId="8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3"/>
  <sheetViews>
    <sheetView tabSelected="1" zoomScale="70" zoomScaleNormal="70" workbookViewId="0" topLeftCell="A4">
      <selection activeCell="J13" sqref="J1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6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20" ht="18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2"/>
      <c r="T1" s="61">
        <v>364.19</v>
      </c>
    </row>
    <row r="2" spans="1:24" ht="18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3"/>
      <c r="V2" s="33"/>
      <c r="W2" s="33"/>
      <c r="X2" s="33"/>
    </row>
    <row r="3" spans="1:24" ht="18">
      <c r="A3" s="83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33"/>
      <c r="V3" s="33"/>
      <c r="W3" s="33"/>
      <c r="X3" s="33"/>
    </row>
    <row r="4" spans="1:25" ht="41.25" customHeight="1">
      <c r="A4" s="85" t="s">
        <v>41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33"/>
      <c r="V4" s="33"/>
      <c r="W4" s="33"/>
      <c r="X4" s="31"/>
      <c r="Y4" s="33"/>
    </row>
    <row r="5" spans="1:25" ht="16.5" customHeight="1">
      <c r="A5" s="84" t="s">
        <v>33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3"/>
      <c r="Q6" s="9" t="s">
        <v>5</v>
      </c>
      <c r="R6" s="9"/>
      <c r="S6" s="69"/>
      <c r="U6" s="69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4" t="s">
        <v>15</v>
      </c>
      <c r="Q7" s="7" t="s">
        <v>16</v>
      </c>
      <c r="R7" s="9" t="s">
        <v>31</v>
      </c>
      <c r="S7" s="72"/>
      <c r="T7" s="73"/>
      <c r="U7" s="67"/>
      <c r="V7" s="29"/>
      <c r="W7" s="61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43</v>
      </c>
      <c r="D8" s="16">
        <v>25</v>
      </c>
      <c r="E8" s="16">
        <v>25.3</v>
      </c>
      <c r="F8" s="16">
        <v>24.55</v>
      </c>
      <c r="G8" s="17">
        <v>24.94</v>
      </c>
      <c r="H8" s="17">
        <v>24.92</v>
      </c>
      <c r="I8" s="18">
        <v>24.93</v>
      </c>
      <c r="J8" s="19">
        <v>0</v>
      </c>
      <c r="K8" s="20">
        <v>365</v>
      </c>
      <c r="L8" s="20">
        <v>91</v>
      </c>
      <c r="M8" s="24">
        <f>IF((D8-I8)*100*1.8&lt;0,0,(D8-I8)*100*1.8)</f>
        <v>12.600000000000051</v>
      </c>
      <c r="N8" s="21"/>
      <c r="O8" s="12">
        <f>J8*1000000*1.8/86400+Q8</f>
        <v>260.41</v>
      </c>
      <c r="P8" s="36" t="s">
        <v>36</v>
      </c>
      <c r="Q8" s="22">
        <v>260.41</v>
      </c>
      <c r="R8" s="12">
        <f>Q8-T8</f>
        <v>0</v>
      </c>
      <c r="S8" s="72"/>
      <c r="T8" s="74">
        <v>260.41</v>
      </c>
      <c r="U8" s="67"/>
      <c r="V8" s="29"/>
      <c r="W8" s="61"/>
      <c r="X8" s="47"/>
      <c r="Y8" s="29"/>
      <c r="Z8" s="29"/>
    </row>
    <row r="9" spans="1:26" s="13" customFormat="1" ht="39.75" customHeight="1">
      <c r="A9" s="15">
        <v>2</v>
      </c>
      <c r="B9" s="37" t="s">
        <v>20</v>
      </c>
      <c r="C9" s="25" t="s">
        <v>44</v>
      </c>
      <c r="D9" s="16">
        <v>33.3</v>
      </c>
      <c r="E9" s="16">
        <v>34</v>
      </c>
      <c r="F9" s="16">
        <v>29.8</v>
      </c>
      <c r="G9" s="17">
        <v>32.87</v>
      </c>
      <c r="H9" s="17">
        <v>32.8</v>
      </c>
      <c r="I9" s="18">
        <v>32.83</v>
      </c>
      <c r="J9" s="38">
        <v>-3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587.7361111111111</v>
      </c>
      <c r="P9" s="36" t="s">
        <v>40</v>
      </c>
      <c r="Q9" s="22">
        <v>667.25</v>
      </c>
      <c r="R9" s="12">
        <f>Q9-T9</f>
        <v>0</v>
      </c>
      <c r="S9" s="72"/>
      <c r="T9" s="74">
        <v>667.25</v>
      </c>
      <c r="U9" s="67"/>
      <c r="V9" s="29"/>
      <c r="W9" s="61"/>
      <c r="X9" s="47"/>
      <c r="Y9" s="29"/>
      <c r="Z9" s="29"/>
    </row>
    <row r="10" spans="1:26" s="13" customFormat="1" ht="39.75" customHeight="1">
      <c r="A10" s="15">
        <v>3</v>
      </c>
      <c r="B10" s="28" t="s">
        <v>23</v>
      </c>
      <c r="C10" s="25" t="s">
        <v>45</v>
      </c>
      <c r="D10" s="16">
        <v>15.74</v>
      </c>
      <c r="E10" s="16">
        <v>17.87</v>
      </c>
      <c r="F10" s="16">
        <v>14.7</v>
      </c>
      <c r="G10" s="17">
        <v>17.45</v>
      </c>
      <c r="H10" s="17">
        <v>17.38</v>
      </c>
      <c r="I10" s="18">
        <v>17.43</v>
      </c>
      <c r="J10" s="19">
        <v>4</v>
      </c>
      <c r="K10" s="20">
        <v>4200</v>
      </c>
      <c r="L10" s="20">
        <v>3000</v>
      </c>
      <c r="M10" s="24">
        <v>0</v>
      </c>
      <c r="N10" s="21"/>
      <c r="O10" s="12">
        <f>Q10+7*J10</f>
        <v>173.42</v>
      </c>
      <c r="P10" s="36" t="s">
        <v>37</v>
      </c>
      <c r="Q10" s="22">
        <v>145.42</v>
      </c>
      <c r="R10" s="12">
        <f>Q10-T10</f>
        <v>0</v>
      </c>
      <c r="S10" s="72"/>
      <c r="T10" s="74">
        <v>145.42</v>
      </c>
      <c r="U10" s="67"/>
      <c r="V10" s="29"/>
      <c r="W10" s="61"/>
      <c r="X10" s="47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46</v>
      </c>
      <c r="D11" s="16">
        <v>43.2</v>
      </c>
      <c r="E11" s="16"/>
      <c r="F11" s="16">
        <v>39.8</v>
      </c>
      <c r="G11" s="17">
        <v>43</v>
      </c>
      <c r="H11" s="17">
        <v>42.76</v>
      </c>
      <c r="I11" s="18">
        <v>42.85</v>
      </c>
      <c r="J11" s="19">
        <v>12</v>
      </c>
      <c r="K11" s="26">
        <v>28.8</v>
      </c>
      <c r="L11" s="26">
        <v>9.5</v>
      </c>
      <c r="M11" s="24">
        <f>(D11-I11)*100*0.0328</f>
        <v>1.1480000000000048</v>
      </c>
      <c r="N11" s="21"/>
      <c r="O11" s="12">
        <f>J11*1000000*0.03/86400+Q11</f>
        <v>698.6066666666667</v>
      </c>
      <c r="P11" s="27"/>
      <c r="Q11" s="35">
        <v>694.44</v>
      </c>
      <c r="R11" s="12">
        <f>Q11-T11</f>
        <v>10</v>
      </c>
      <c r="S11" s="72"/>
      <c r="T11" s="75">
        <v>684.44</v>
      </c>
      <c r="U11" s="70"/>
      <c r="V11" s="30"/>
      <c r="W11" s="62"/>
      <c r="X11" s="59" t="s">
        <v>35</v>
      </c>
      <c r="Y11" s="46"/>
      <c r="Z11" s="30"/>
    </row>
    <row r="12" spans="1:26" s="8" customFormat="1" ht="39.75" customHeight="1">
      <c r="A12" s="15">
        <v>5</v>
      </c>
      <c r="B12" s="48" t="s">
        <v>21</v>
      </c>
      <c r="C12" s="49" t="s">
        <v>47</v>
      </c>
      <c r="D12" s="50">
        <v>27.5</v>
      </c>
      <c r="E12" s="50"/>
      <c r="F12" s="50">
        <v>25.8</v>
      </c>
      <c r="G12" s="51">
        <v>27.12</v>
      </c>
      <c r="H12" s="51">
        <v>26.99</v>
      </c>
      <c r="I12" s="52">
        <v>27.05</v>
      </c>
      <c r="J12" s="71">
        <v>7</v>
      </c>
      <c r="K12" s="53">
        <v>35.4</v>
      </c>
      <c r="L12" s="53">
        <v>5.6</v>
      </c>
      <c r="M12" s="54">
        <f>(D12-I12)*100*0.0322</f>
        <v>1.4489999999999976</v>
      </c>
      <c r="N12" s="55"/>
      <c r="O12" s="56">
        <f>Q11</f>
        <v>694.44</v>
      </c>
      <c r="P12" s="57"/>
      <c r="Q12" s="58">
        <v>710.94</v>
      </c>
      <c r="R12" s="12">
        <f>Q12-T12</f>
        <v>192.33000000000004</v>
      </c>
      <c r="S12" s="72"/>
      <c r="T12" s="74">
        <v>518.61</v>
      </c>
      <c r="U12" s="70"/>
      <c r="V12" s="30"/>
      <c r="W12" s="62"/>
      <c r="X12" s="60"/>
      <c r="Y12" s="32"/>
      <c r="Z12" s="32"/>
    </row>
    <row r="13" spans="1:25" s="45" customFormat="1" ht="39.75" customHeight="1">
      <c r="A13" s="15">
        <v>6</v>
      </c>
      <c r="B13" s="28" t="s">
        <v>24</v>
      </c>
      <c r="C13" s="25" t="s">
        <v>39</v>
      </c>
      <c r="D13" s="16">
        <v>212</v>
      </c>
      <c r="E13" s="16">
        <v>212.1</v>
      </c>
      <c r="F13" s="16">
        <v>209.5</v>
      </c>
      <c r="G13" s="17"/>
      <c r="H13" s="17"/>
      <c r="I13" s="18">
        <v>211.34</v>
      </c>
      <c r="J13" s="19">
        <v>0</v>
      </c>
      <c r="K13" s="26">
        <v>237.8</v>
      </c>
      <c r="L13" s="26">
        <v>166.6</v>
      </c>
      <c r="M13" s="24">
        <v>0</v>
      </c>
      <c r="N13" s="21"/>
      <c r="O13" s="22">
        <v>6.4</v>
      </c>
      <c r="P13" s="27"/>
      <c r="Q13" s="12">
        <v>6.4</v>
      </c>
      <c r="R13" s="12">
        <v>6.4</v>
      </c>
      <c r="S13" s="72"/>
      <c r="T13" s="74">
        <v>0</v>
      </c>
      <c r="U13" s="70"/>
      <c r="V13" s="30"/>
      <c r="W13" s="62"/>
      <c r="X13" s="60"/>
      <c r="Y13" s="32"/>
    </row>
    <row r="14" spans="1:23" s="45" customFormat="1" ht="39.75" customHeight="1">
      <c r="A14" s="15">
        <v>7</v>
      </c>
      <c r="B14" s="28" t="s">
        <v>25</v>
      </c>
      <c r="C14" s="25" t="s">
        <v>38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12</v>
      </c>
      <c r="P14" s="27" t="s">
        <v>32</v>
      </c>
      <c r="Q14" s="12">
        <v>12</v>
      </c>
      <c r="R14" s="12">
        <f>Q14-T14</f>
        <v>12</v>
      </c>
      <c r="S14" s="72"/>
      <c r="T14" s="74">
        <v>0</v>
      </c>
      <c r="U14" s="70"/>
      <c r="V14" s="65"/>
      <c r="W14" s="66"/>
    </row>
    <row r="15" spans="1:25" s="2" customFormat="1" ht="12.7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29"/>
      <c r="T15" s="61"/>
      <c r="U15" s="68"/>
      <c r="V15" s="29"/>
      <c r="W15" s="61"/>
      <c r="X15" s="33"/>
      <c r="Y15" s="31"/>
    </row>
    <row r="16" spans="1:25" s="2" customFormat="1" ht="27" customHeight="1">
      <c r="A16" s="78" t="s">
        <v>28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29"/>
      <c r="T16" s="61"/>
      <c r="U16" s="68"/>
      <c r="V16" s="29"/>
      <c r="W16" s="61"/>
      <c r="X16" s="33"/>
      <c r="Y16" s="31"/>
    </row>
    <row r="17" spans="1:25" s="2" customFormat="1" ht="37.5" customHeight="1" hidden="1">
      <c r="A17" s="81" t="s">
        <v>34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29"/>
      <c r="T17" s="61"/>
      <c r="U17" s="68"/>
      <c r="V17" s="47"/>
      <c r="W17" s="39"/>
      <c r="X17" s="33"/>
      <c r="Y17" s="31"/>
    </row>
    <row r="18" spans="1:25" ht="14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29"/>
      <c r="U18" s="68"/>
      <c r="V18" s="47"/>
      <c r="W18" s="39"/>
      <c r="X18" s="33"/>
      <c r="Y18" s="31"/>
    </row>
    <row r="19" spans="1:2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29"/>
      <c r="U19" s="68"/>
      <c r="V19" s="47"/>
      <c r="W19" s="39"/>
      <c r="X19" s="33"/>
      <c r="Y19" s="33"/>
    </row>
    <row r="20" spans="1:25" ht="12.75" customHeight="1">
      <c r="A20" s="77" t="s">
        <v>42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63"/>
      <c r="U20" s="68"/>
      <c r="V20" s="47"/>
      <c r="W20" s="39"/>
      <c r="X20" s="33"/>
      <c r="Y20" s="33"/>
    </row>
    <row r="21" spans="1:25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64"/>
      <c r="U21" s="42"/>
      <c r="V21" s="39"/>
      <c r="W21" s="39"/>
      <c r="X21" s="31"/>
      <c r="Y21" s="33"/>
    </row>
    <row r="22" spans="1:25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64"/>
      <c r="U22" s="42"/>
      <c r="V22" s="39"/>
      <c r="W22" s="39"/>
      <c r="X22" s="33"/>
      <c r="Y22" s="33"/>
    </row>
    <row r="23" spans="1:25" ht="12.75">
      <c r="A23" s="82" t="s">
        <v>32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40"/>
      <c r="U23" s="42"/>
      <c r="V23" s="39"/>
      <c r="W23" s="39"/>
      <c r="X23" s="33"/>
      <c r="Y23" s="33"/>
    </row>
    <row r="24" spans="1:25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1"/>
      <c r="U24" s="42"/>
      <c r="V24" s="39"/>
      <c r="W24" s="39"/>
      <c r="X24" s="33"/>
      <c r="Y24" s="33"/>
    </row>
    <row r="25" spans="1:25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33"/>
      <c r="V25" s="33"/>
      <c r="W25" s="33"/>
      <c r="X25" s="31"/>
      <c r="Y25" s="31"/>
    </row>
    <row r="26" spans="1:25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2"/>
      <c r="Q27" s="3"/>
      <c r="R27" s="3"/>
      <c r="S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2"/>
      <c r="Q28" s="3"/>
      <c r="R28" s="3"/>
      <c r="S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2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2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spans="11:28" ht="12.75">
      <c r="K53" s="5"/>
      <c r="AB53" s="1" t="s">
        <v>33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2018-09-12T12:44:30Z</cp:lastPrinted>
  <dcterms:created xsi:type="dcterms:W3CDTF">1996-10-08T23:32:33Z</dcterms:created>
  <dcterms:modified xsi:type="dcterms:W3CDTF">2018-09-12T12:45:34Z</dcterms:modified>
  <cp:category/>
  <cp:version/>
  <cp:contentType/>
  <cp:contentStatus/>
</cp:coreProperties>
</file>