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<sst xmlns="http://schemas.openxmlformats.org/spreadsheetml/2006/main" count="51" uniqueCount="49">
  <si>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</si>
  <si>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</si>
  <si>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</si>
  <si>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</si>
  <si>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</si>
  <si>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</si>
  <si>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</si>
  <si>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</si>
  <si>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</si>
  <si>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</si>
  <si>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</si>
  <si>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</si>
  <si>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</si>
  <si>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</si>
  <si>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</si>
  <si>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</si>
  <si>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</si>
  <si>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</si>
  <si>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</si>
  <si>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</si>
  <si>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</si>
  <si>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</si>
  <si>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</si>
  <si>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</si>
  <si>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</si>
  <si>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</si>
  <si>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</si>
  <si>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</si>
  <si>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</si>
  <si>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</si>
  <si>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</si>
  <si>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</si>
  <si>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</si>
  <si>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</si>
  <si>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</si>
  <si>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</si>
  <si>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</si>
  <si>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r>
      <t>26,84</t>
    </r>
    <r>
      <rPr>
        <sz val="14"/>
        <rFont val="Arial"/>
        <family val="2"/>
      </rPr>
      <t xml:space="preserve">  12,30</t>
    </r>
  </si>
  <si>
    <t>Отчет оперативного дежурного Невско-Ладожского БВУ о водохозяйственной обстановке на "06" ноября 2018 г      _____ : _____</t>
  </si>
  <si>
    <t xml:space="preserve">               
Оперативный дежурный  Невско-Ладожского БВУ      ------------------------------------------------------ / Артюхов В.А./     06.11.2018 г.
</t>
  </si>
  <si>
    <r>
      <t>24,94</t>
    </r>
    <r>
      <rPr>
        <sz val="14"/>
        <rFont val="Arial"/>
        <family val="2"/>
      </rPr>
      <t xml:space="preserve">   0,95</t>
    </r>
  </si>
  <si>
    <r>
      <t xml:space="preserve">32,91    </t>
    </r>
    <r>
      <rPr>
        <sz val="14"/>
        <rFont val="Arial"/>
        <family val="2"/>
      </rPr>
      <t>18,55</t>
    </r>
  </si>
  <si>
    <r>
      <rPr>
        <u val="single"/>
        <sz val="14"/>
        <rFont val="Arial"/>
        <family val="2"/>
      </rPr>
      <t>17,39</t>
    </r>
    <r>
      <rPr>
        <sz val="14"/>
        <rFont val="Arial"/>
        <family val="2"/>
      </rPr>
      <t xml:space="preserve">  5,06</t>
    </r>
  </si>
  <si>
    <r>
      <t xml:space="preserve">42,62 </t>
    </r>
    <r>
      <rPr>
        <sz val="14"/>
        <rFont val="Arial"/>
        <family val="2"/>
      </rPr>
      <t>27,34</t>
    </r>
  </si>
  <si>
    <r>
      <t>26,76  10</t>
    </r>
    <r>
      <rPr>
        <sz val="14"/>
        <rFont val="Arial"/>
        <family val="2"/>
      </rPr>
      <t>,81</t>
    </r>
  </si>
  <si>
    <r>
      <t xml:space="preserve">210,90   </t>
    </r>
    <r>
      <rPr>
        <sz val="14"/>
        <rFont val="Arial"/>
        <family val="2"/>
      </rPr>
      <t>209,43</t>
    </r>
  </si>
  <si>
    <t>230-330</t>
  </si>
  <si>
    <t>500-600</t>
  </si>
  <si>
    <t>200-300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</si>
</sst>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2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2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P8" sqref="P8:P10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</row>
    <row r="2" spans="1:24" ht="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8"/>
      <c r="V2" s="18"/>
      <c r="W2" s="18"/>
      <c r="X2" s="18"/>
    </row>
    <row r="3" spans="1:24" ht="18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8"/>
      <c r="V3" s="18"/>
      <c r="W3" s="18"/>
      <c r="X3" s="18"/>
    </row>
    <row r="4" spans="1:25" ht="41.25" customHeight="1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8"/>
      <c r="U4" s="18"/>
      <c r="V4" s="18"/>
      <c r="W4" s="18"/>
      <c r="X4" s="16"/>
      <c r="Y4" s="18"/>
    </row>
    <row r="5" spans="1:25" ht="16.5" customHeight="1">
      <c r="A5" s="69" t="s">
        <v>33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5</v>
      </c>
      <c r="R6" s="9"/>
      <c r="S6" s="18"/>
      <c r="T6" s="18" t="s">
        <v>36</v>
      </c>
      <c r="U6" s="18"/>
      <c r="V6" s="18"/>
      <c r="W6" s="18"/>
      <c r="X6" s="18"/>
      <c r="Y6" s="18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28" t="s">
        <v>15</v>
      </c>
      <c r="Q7" s="7" t="s">
        <v>16</v>
      </c>
      <c r="R7" s="9" t="s">
        <v>31</v>
      </c>
      <c r="S7" s="34"/>
      <c r="T7" s="55"/>
      <c r="U7" s="25"/>
      <c r="V7" s="25"/>
      <c r="W7" s="19"/>
      <c r="X7" s="18"/>
      <c r="Y7" s="18"/>
      <c r="Z7" s="16"/>
    </row>
    <row r="8" spans="1:26" s="12" customFormat="1" ht="39.75" customHeight="1">
      <c r="A8" s="35">
        <v>1</v>
      </c>
      <c r="B8" s="36" t="s">
        <v>22</v>
      </c>
      <c r="C8" s="37" t="s">
        <v>40</v>
      </c>
      <c r="D8" s="38">
        <v>25</v>
      </c>
      <c r="E8" s="38">
        <v>25.3</v>
      </c>
      <c r="F8" s="38">
        <v>24.55</v>
      </c>
      <c r="G8" s="39">
        <v>24.96</v>
      </c>
      <c r="H8" s="39">
        <v>24.91</v>
      </c>
      <c r="I8" s="40">
        <v>24.94</v>
      </c>
      <c r="J8" s="41">
        <v>-3</v>
      </c>
      <c r="K8" s="42">
        <v>365</v>
      </c>
      <c r="L8" s="42">
        <v>91</v>
      </c>
      <c r="M8" s="43">
        <f>IF((D8-I8)*100*1.8&lt;0,0,(D8-I8)*100*1.8)</f>
        <v>10.79999999999977</v>
      </c>
      <c r="N8" s="44"/>
      <c r="O8" s="45">
        <f>J8*1000000*1.8/86400+Q8</f>
        <v>287.28</v>
      </c>
      <c r="P8" s="46" t="s">
        <v>46</v>
      </c>
      <c r="Q8" s="47">
        <v>349.78</v>
      </c>
      <c r="R8" s="45">
        <f>Q8-T8</f>
        <v>0</v>
      </c>
      <c r="S8" s="34"/>
      <c r="T8" s="60">
        <v>349.78</v>
      </c>
      <c r="U8" s="25"/>
      <c r="V8" s="25"/>
      <c r="W8" s="19"/>
      <c r="X8" s="22"/>
      <c r="Y8" s="22"/>
      <c r="Z8" s="14"/>
    </row>
    <row r="9" spans="1:26" s="12" customFormat="1" ht="39.75" customHeight="1">
      <c r="A9" s="35">
        <v>2</v>
      </c>
      <c r="B9" s="56" t="s">
        <v>20</v>
      </c>
      <c r="C9" s="48" t="s">
        <v>41</v>
      </c>
      <c r="D9" s="38">
        <v>33.3</v>
      </c>
      <c r="E9" s="38">
        <v>34</v>
      </c>
      <c r="F9" s="38">
        <v>29.8</v>
      </c>
      <c r="G9" s="39">
        <v>32.96</v>
      </c>
      <c r="H9" s="39">
        <v>32.86</v>
      </c>
      <c r="I9" s="40">
        <v>32.91</v>
      </c>
      <c r="J9" s="49">
        <v>-1</v>
      </c>
      <c r="K9" s="42">
        <v>295000</v>
      </c>
      <c r="L9" s="42">
        <v>13000</v>
      </c>
      <c r="M9" s="43">
        <v>0</v>
      </c>
      <c r="N9" s="50"/>
      <c r="O9" s="57">
        <f>J9*1000000*2.29/86400+Q9</f>
        <v>598.5553703703703</v>
      </c>
      <c r="P9" s="46" t="s">
        <v>47</v>
      </c>
      <c r="Q9" s="47">
        <v>625.06</v>
      </c>
      <c r="R9" s="45">
        <f>Q9-T9</f>
        <v>0</v>
      </c>
      <c r="S9" s="34"/>
      <c r="T9" s="60">
        <v>625.06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5">
        <v>3</v>
      </c>
      <c r="B10" s="36" t="s">
        <v>23</v>
      </c>
      <c r="C10" s="51" t="s">
        <v>42</v>
      </c>
      <c r="D10" s="38">
        <v>15.74</v>
      </c>
      <c r="E10" s="38">
        <v>17.87</v>
      </c>
      <c r="F10" s="38">
        <v>14.7</v>
      </c>
      <c r="G10" s="39">
        <v>17.44</v>
      </c>
      <c r="H10" s="39">
        <v>17.38</v>
      </c>
      <c r="I10" s="40">
        <v>17.39</v>
      </c>
      <c r="J10" s="41">
        <v>-1</v>
      </c>
      <c r="K10" s="42">
        <v>4200</v>
      </c>
      <c r="L10" s="42">
        <v>3000</v>
      </c>
      <c r="M10" s="43">
        <v>0</v>
      </c>
      <c r="N10" s="44"/>
      <c r="O10" s="57">
        <f>Q10+7*J10</f>
        <v>170.54</v>
      </c>
      <c r="P10" s="46" t="s">
        <v>48</v>
      </c>
      <c r="Q10" s="47">
        <v>177.54</v>
      </c>
      <c r="R10" s="45">
        <f>Q10-T10</f>
        <v>0</v>
      </c>
      <c r="S10" s="34"/>
      <c r="T10" s="60">
        <v>177.54</v>
      </c>
      <c r="U10" s="25"/>
      <c r="V10" s="25"/>
      <c r="W10" s="19"/>
      <c r="X10" s="22"/>
      <c r="Y10" s="22"/>
      <c r="Z10" s="14"/>
    </row>
    <row r="11" spans="1:26" s="13" customFormat="1" ht="39.75" customHeight="1">
      <c r="A11" s="35">
        <v>4</v>
      </c>
      <c r="B11" s="36" t="s">
        <v>26</v>
      </c>
      <c r="C11" s="48" t="s">
        <v>43</v>
      </c>
      <c r="D11" s="38">
        <v>43.2</v>
      </c>
      <c r="E11" s="38"/>
      <c r="F11" s="38">
        <v>39.8</v>
      </c>
      <c r="G11" s="39">
        <v>42.71</v>
      </c>
      <c r="H11" s="39">
        <v>42.49</v>
      </c>
      <c r="I11" s="40">
        <v>42.62</v>
      </c>
      <c r="J11" s="41">
        <v>4</v>
      </c>
      <c r="K11" s="52">
        <v>28.8</v>
      </c>
      <c r="L11" s="52">
        <v>9.5</v>
      </c>
      <c r="M11" s="43">
        <f>(D11-I11)*100*0.0328</f>
        <v>1.9024000000000179</v>
      </c>
      <c r="N11" s="44"/>
      <c r="O11" s="45">
        <f>J11*1000000*0.03/86400+Q11</f>
        <v>608.2888888888889</v>
      </c>
      <c r="P11" s="53"/>
      <c r="Q11" s="58">
        <v>606.9</v>
      </c>
      <c r="R11" s="45">
        <f>Q11-T11</f>
        <v>13.329999999999927</v>
      </c>
      <c r="S11" s="54"/>
      <c r="T11" s="61">
        <v>593.57</v>
      </c>
      <c r="U11" s="33"/>
      <c r="V11" s="33"/>
      <c r="W11" s="32"/>
      <c r="X11" s="31" t="s">
        <v>35</v>
      </c>
      <c r="Y11" s="24"/>
      <c r="Z11" s="15"/>
    </row>
    <row r="12" spans="1:26" s="8" customFormat="1" ht="39.75" customHeight="1">
      <c r="A12" s="35">
        <v>5</v>
      </c>
      <c r="B12" s="36" t="s">
        <v>21</v>
      </c>
      <c r="C12" s="48" t="s">
        <v>44</v>
      </c>
      <c r="D12" s="38">
        <v>27.5</v>
      </c>
      <c r="E12" s="38"/>
      <c r="F12" s="38">
        <v>25.8</v>
      </c>
      <c r="G12" s="39">
        <v>26.86</v>
      </c>
      <c r="H12" s="39">
        <v>26.63</v>
      </c>
      <c r="I12" s="40">
        <v>26.76</v>
      </c>
      <c r="J12" s="41">
        <v>-1</v>
      </c>
      <c r="K12" s="52">
        <v>35.4</v>
      </c>
      <c r="L12" s="52">
        <v>5.6</v>
      </c>
      <c r="M12" s="43">
        <f>(D12-I12)*100*0.0322</f>
        <v>2.382799999999995</v>
      </c>
      <c r="N12" s="44"/>
      <c r="O12" s="57">
        <f>Q11</f>
        <v>606.9</v>
      </c>
      <c r="P12" s="59"/>
      <c r="Q12" s="47">
        <v>607.02</v>
      </c>
      <c r="R12" s="45">
        <f>Q12-T12</f>
        <v>78.5</v>
      </c>
      <c r="S12" s="54"/>
      <c r="T12" s="60">
        <v>528.52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5">
        <v>6</v>
      </c>
      <c r="B13" s="36" t="s">
        <v>24</v>
      </c>
      <c r="C13" s="48" t="s">
        <v>45</v>
      </c>
      <c r="D13" s="38">
        <v>212</v>
      </c>
      <c r="E13" s="38">
        <v>212.1</v>
      </c>
      <c r="F13" s="38">
        <v>209.5</v>
      </c>
      <c r="G13" s="39"/>
      <c r="H13" s="39"/>
      <c r="I13" s="40">
        <v>210.9</v>
      </c>
      <c r="J13" s="41">
        <v>0</v>
      </c>
      <c r="K13" s="52">
        <v>237.8</v>
      </c>
      <c r="L13" s="52">
        <v>166.6</v>
      </c>
      <c r="M13" s="43">
        <v>0</v>
      </c>
      <c r="N13" s="44"/>
      <c r="O13" s="47">
        <v>1.26</v>
      </c>
      <c r="P13" s="53"/>
      <c r="Q13" s="45">
        <v>1.26</v>
      </c>
      <c r="R13" s="45">
        <v>1.26</v>
      </c>
      <c r="S13" s="54"/>
      <c r="T13" s="60">
        <v>0</v>
      </c>
      <c r="U13" s="33"/>
      <c r="V13" s="33"/>
      <c r="W13" s="32"/>
      <c r="X13" s="23"/>
    </row>
    <row r="14" spans="1:24" s="29" customFormat="1" ht="39.75" customHeight="1">
      <c r="A14" s="35">
        <v>7</v>
      </c>
      <c r="B14" s="36" t="s">
        <v>25</v>
      </c>
      <c r="C14" s="48" t="s">
        <v>37</v>
      </c>
      <c r="D14" s="38">
        <v>26.84</v>
      </c>
      <c r="E14" s="38">
        <v>26.84</v>
      </c>
      <c r="F14" s="38">
        <v>21</v>
      </c>
      <c r="G14" s="39"/>
      <c r="H14" s="39"/>
      <c r="I14" s="40">
        <v>26.84</v>
      </c>
      <c r="J14" s="41">
        <v>0</v>
      </c>
      <c r="K14" s="52">
        <v>20.5</v>
      </c>
      <c r="L14" s="52">
        <v>13.5</v>
      </c>
      <c r="M14" s="43">
        <v>0</v>
      </c>
      <c r="N14" s="44"/>
      <c r="O14" s="47">
        <v>11</v>
      </c>
      <c r="P14" s="53" t="s">
        <v>32</v>
      </c>
      <c r="Q14" s="45">
        <v>11</v>
      </c>
      <c r="R14" s="45">
        <v>2</v>
      </c>
      <c r="S14" s="54"/>
      <c r="T14" s="60">
        <v>8</v>
      </c>
      <c r="U14" s="33"/>
      <c r="V14" s="33"/>
      <c r="W14" s="32"/>
      <c r="X14" s="23"/>
    </row>
    <row r="15" spans="1:25" s="2" customFormat="1" ht="12.75">
      <c r="A15" s="71" t="s">
        <v>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5"/>
      <c r="T15" s="19"/>
      <c r="U15" s="25"/>
      <c r="V15" s="25"/>
      <c r="W15" s="19"/>
      <c r="X15" s="18"/>
      <c r="Y15" s="18"/>
    </row>
    <row r="16" spans="1:25" s="2" customFormat="1" ht="27" customHeight="1">
      <c r="A16" s="63" t="s">
        <v>28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66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25"/>
      <c r="T17" s="25"/>
      <c r="U17" s="25"/>
      <c r="V17" s="25"/>
      <c r="W17" s="19"/>
      <c r="X17" s="18"/>
      <c r="Y17" s="18"/>
    </row>
    <row r="18" spans="1:25" ht="14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25"/>
      <c r="T18" s="25"/>
      <c r="U18" s="25"/>
      <c r="V18" s="25"/>
      <c r="W18" s="19"/>
      <c r="X18" s="18"/>
      <c r="Y18" s="18"/>
    </row>
    <row r="19" spans="1:2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2"/>
      <c r="T19" s="22"/>
      <c r="U19" s="22"/>
      <c r="V19" s="22"/>
      <c r="W19" s="19"/>
      <c r="X19" s="18"/>
      <c r="Y19" s="18"/>
    </row>
    <row r="20" spans="1:25" ht="12.75" customHeight="1">
      <c r="A20" s="62" t="s">
        <v>39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0"/>
      <c r="T20" s="22"/>
      <c r="U20" s="22"/>
      <c r="V20" s="22"/>
      <c r="W20" s="19"/>
      <c r="X20" s="18"/>
      <c r="Y20" s="18"/>
    </row>
    <row r="21" spans="1:25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20"/>
      <c r="T21" s="19"/>
      <c r="U21" s="19"/>
      <c r="V21" s="19"/>
      <c r="W21" s="19"/>
      <c r="X21" s="18"/>
      <c r="Y21" s="18"/>
    </row>
    <row r="22" spans="1:25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20"/>
      <c r="T22" s="19"/>
      <c r="U22" s="19"/>
      <c r="V22" s="19"/>
      <c r="W22" s="19"/>
      <c r="X22" s="18"/>
      <c r="Y22" s="18"/>
    </row>
    <row r="23" spans="1:25" ht="12.75">
      <c r="A23" s="67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0"/>
      <c r="T23" s="25"/>
      <c r="U23" s="19"/>
      <c r="V23" s="19"/>
      <c r="W23" s="19"/>
      <c r="X23" s="18"/>
      <c r="Y23" s="18"/>
    </row>
    <row r="24" spans="1:25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21"/>
      <c r="T24" s="25"/>
      <c r="U24" s="19"/>
      <c r="V24" s="19"/>
      <c r="W24" s="19"/>
      <c r="X24" s="18"/>
      <c r="Y24" s="18"/>
    </row>
    <row r="25" spans="1:2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8"/>
      <c r="U25" s="18"/>
      <c r="V25" s="18"/>
      <c r="W25" s="18"/>
      <c r="X25" s="16"/>
      <c r="Y25" s="16"/>
    </row>
    <row r="26" spans="1:2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2018-10-26T07:19:54Z</cp:lastPrinted>
  <dcterms:created xsi:type="dcterms:W3CDTF">1996-10-08T23:32:33Z</dcterms:created>
  <dcterms:modified xsi:type="dcterms:W3CDTF">2018-11-06T09:14:03Z</dcterms:modified>
  <cp:category/>
  <cp:version/>
  <cp:contentType/>
  <cp:contentStatus/>
</cp:coreProperties>
</file>