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<sst xmlns="http://schemas.openxmlformats.org/spreadsheetml/2006/main" count="50" uniqueCount="48">
  <si>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</si>
  <si>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</si>
  <si>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</si>
  <si>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</si>
  <si>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</si>
  <si>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</si>
  <si>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</si>
  <si>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</si>
  <si>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</si>
  <si>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</si>
  <si>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</si>
  <si>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</si>
  <si>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</si>
  <si>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</si>
  <si>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</si>
  <si>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</si>
  <si>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</si>
  <si>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</si>
  <si>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</si>
  <si>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</si>
  <si>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</si>
  <si>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</si>
  <si>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</si>
  <si>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</si>
  <si>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</si>
  <si>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</si>
  <si>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</si>
  <si>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</si>
  <si>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</si>
  <si>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</si>
  <si>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</si>
  <si>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</si>
  <si>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</si>
  <si>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</si>
  <si>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</si>
  <si>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</si>
  <si>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t>230-330</t>
  </si>
  <si>
    <t>260-360</t>
  </si>
  <si>
    <t>250-350</t>
  </si>
  <si>
    <r>
      <t>26,84</t>
    </r>
    <r>
      <rPr>
        <sz val="14"/>
        <rFont val="Arial"/>
        <family val="2"/>
      </rPr>
      <t xml:space="preserve">  12,60</t>
    </r>
  </si>
  <si>
    <t>Отчет оперативного дежурного Невско-Ладожского БВУ о водохозяйственной обстановке на "14" сентября  2021 г      _____ : _____</t>
  </si>
  <si>
    <t xml:space="preserve">               
Оперативный дежурный  Невско-Ладожского БВУ      ------------------------------------------------------ / Артюхов В.А./     14.09.2021 г.
</t>
  </si>
  <si>
    <r>
      <t xml:space="preserve">32,83  </t>
    </r>
    <r>
      <rPr>
        <sz val="14"/>
        <rFont val="Arial"/>
        <family val="2"/>
      </rPr>
      <t>18,48</t>
    </r>
  </si>
  <si>
    <r>
      <rPr>
        <u val="single"/>
        <sz val="14"/>
        <rFont val="Arial"/>
        <family val="2"/>
      </rPr>
      <t xml:space="preserve">17,19  </t>
    </r>
    <r>
      <rPr>
        <sz val="14"/>
        <rFont val="Arial"/>
        <family val="2"/>
      </rPr>
      <t>5,11</t>
    </r>
  </si>
  <si>
    <r>
      <t xml:space="preserve">42,60  </t>
    </r>
    <r>
      <rPr>
        <sz val="14"/>
        <rFont val="Arial"/>
        <family val="2"/>
      </rPr>
      <t>27,04</t>
    </r>
  </si>
  <si>
    <r>
      <t xml:space="preserve">26,64   </t>
    </r>
    <r>
      <rPr>
        <sz val="14"/>
        <rFont val="Arial"/>
        <family val="2"/>
      </rPr>
      <t>10,70</t>
    </r>
  </si>
  <si>
    <r>
      <rPr>
        <u val="single"/>
        <sz val="14"/>
        <rFont val="Arial"/>
        <family val="2"/>
      </rPr>
      <t xml:space="preserve">24,93 </t>
    </r>
    <r>
      <rPr>
        <sz val="14"/>
        <rFont val="Arial"/>
        <family val="2"/>
      </rPr>
      <t xml:space="preserve"> 0,68</t>
    </r>
  </si>
  <si>
    <r>
      <t xml:space="preserve">211,44   </t>
    </r>
    <r>
      <rPr>
        <sz val="14"/>
        <rFont val="Arial"/>
        <family val="2"/>
      </rPr>
      <t>210,30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</si>
</sst>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6" fillId="0" borderId="10" xfId="0" applyFont="1" applyFill="1" applyBorder="1" applyAlignment="1" applyProtection="1">
      <alignment horizontal="center" vertical="center" wrapText="1" shrinkToFi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60" applyNumberFormat="1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left" vertical="top"/>
      <protection/>
    </xf>
    <xf numFmtId="0" fontId="67" fillId="0" borderId="0" xfId="0" applyFont="1" applyFill="1" applyAlignment="1" applyProtection="1">
      <alignment horizontal="center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2" fontId="69" fillId="0" borderId="0" xfId="0" applyNumberFormat="1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80" zoomScaleNormal="80" workbookViewId="0" topLeftCell="A1">
      <selection activeCell="W11" sqref="W11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5.00390625" style="1" customWidth="1"/>
    <col min="16" max="16" width="11.7109375" style="2" customWidth="1"/>
    <col min="17" max="17" width="15.5742187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2"/>
    </row>
    <row r="2" spans="1:24" ht="18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8"/>
      <c r="V2" s="18"/>
      <c r="W2" s="18"/>
      <c r="X2" s="18"/>
    </row>
    <row r="3" spans="1:24" ht="18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8"/>
      <c r="V3" s="18"/>
      <c r="W3" s="18"/>
      <c r="X3" s="18"/>
    </row>
    <row r="4" spans="1:25" ht="41.25" customHeight="1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8"/>
      <c r="U4" s="18"/>
      <c r="V4" s="18"/>
      <c r="W4" s="18"/>
      <c r="X4" s="16"/>
      <c r="Y4" s="18"/>
    </row>
    <row r="5" spans="1:25" ht="16.5" customHeight="1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16"/>
      <c r="U5" s="16"/>
      <c r="V5" s="18"/>
      <c r="W5" s="18"/>
      <c r="X5" s="18"/>
      <c r="Y5" s="18"/>
    </row>
    <row r="6" spans="1:25" ht="36" customHeight="1">
      <c r="A6" s="9" t="s">
        <v>0</v>
      </c>
      <c r="B6" s="9" t="s">
        <v>28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32</v>
      </c>
      <c r="R6" s="9"/>
      <c r="S6" s="16"/>
      <c r="T6" s="16" t="s">
        <v>35</v>
      </c>
      <c r="U6" s="16"/>
      <c r="V6" s="18" t="s">
        <v>31</v>
      </c>
      <c r="W6" s="18"/>
      <c r="X6" s="18"/>
      <c r="Y6" s="18"/>
    </row>
    <row r="7" spans="1:26" ht="105.75" customHeight="1">
      <c r="A7" s="9"/>
      <c r="B7" s="9"/>
      <c r="C7" s="9"/>
      <c r="D7" s="9" t="s">
        <v>5</v>
      </c>
      <c r="E7" s="9" t="s">
        <v>6</v>
      </c>
      <c r="F7" s="9" t="s">
        <v>7</v>
      </c>
      <c r="G7" s="9" t="s">
        <v>8</v>
      </c>
      <c r="H7" s="6" t="s">
        <v>9</v>
      </c>
      <c r="I7" s="6" t="s">
        <v>29</v>
      </c>
      <c r="J7" s="9" t="s">
        <v>18</v>
      </c>
      <c r="K7" s="9" t="s">
        <v>10</v>
      </c>
      <c r="L7" s="9" t="s">
        <v>26</v>
      </c>
      <c r="M7" s="9" t="s">
        <v>11</v>
      </c>
      <c r="N7" s="9" t="s">
        <v>12</v>
      </c>
      <c r="O7" s="7" t="s">
        <v>13</v>
      </c>
      <c r="P7" s="28" t="s">
        <v>14</v>
      </c>
      <c r="Q7" s="55" t="s">
        <v>15</v>
      </c>
      <c r="R7" s="55" t="s">
        <v>30</v>
      </c>
      <c r="S7" s="68"/>
      <c r="T7" s="69"/>
      <c r="U7" s="25"/>
      <c r="V7" s="25"/>
      <c r="W7" s="19"/>
      <c r="X7" s="18"/>
      <c r="Y7" s="18"/>
      <c r="Z7" s="16"/>
    </row>
    <row r="8" spans="1:26" s="12" customFormat="1" ht="39.75" customHeight="1">
      <c r="A8" s="34">
        <v>1</v>
      </c>
      <c r="B8" s="35" t="s">
        <v>21</v>
      </c>
      <c r="C8" s="57" t="s">
        <v>46</v>
      </c>
      <c r="D8" s="36">
        <v>25</v>
      </c>
      <c r="E8" s="36">
        <v>25.3</v>
      </c>
      <c r="F8" s="36">
        <v>24.55</v>
      </c>
      <c r="G8" s="46">
        <v>24.94</v>
      </c>
      <c r="H8" s="46">
        <v>24.92</v>
      </c>
      <c r="I8" s="47">
        <v>24.93</v>
      </c>
      <c r="J8" s="48">
        <v>1</v>
      </c>
      <c r="K8" s="37">
        <v>365</v>
      </c>
      <c r="L8" s="37">
        <v>91</v>
      </c>
      <c r="M8" s="49">
        <f>IF((D8-I8)*100*1.8&lt;0,0,(D8-I8)*100*1.8)</f>
        <v>12.600000000000051</v>
      </c>
      <c r="N8" s="38"/>
      <c r="O8" s="50">
        <f>J8*1000000*1.8/86400+Q8</f>
        <v>295.2333333333333</v>
      </c>
      <c r="P8" s="39" t="s">
        <v>36</v>
      </c>
      <c r="Q8" s="51">
        <v>274.4</v>
      </c>
      <c r="R8" s="50">
        <f>Q8-T8</f>
        <v>0</v>
      </c>
      <c r="S8" s="68"/>
      <c r="T8" s="70">
        <v>274.4</v>
      </c>
      <c r="U8" s="25"/>
      <c r="V8" s="25"/>
      <c r="W8" s="19"/>
      <c r="X8" s="22"/>
      <c r="Y8" s="22"/>
      <c r="Z8" s="14"/>
    </row>
    <row r="9" spans="1:26" s="12" customFormat="1" ht="39.75" customHeight="1">
      <c r="A9" s="34">
        <v>2</v>
      </c>
      <c r="B9" s="45" t="s">
        <v>19</v>
      </c>
      <c r="C9" s="40" t="s">
        <v>42</v>
      </c>
      <c r="D9" s="36">
        <v>33.3</v>
      </c>
      <c r="E9" s="36">
        <v>34</v>
      </c>
      <c r="F9" s="36">
        <v>29.8</v>
      </c>
      <c r="G9" s="46">
        <v>32.89</v>
      </c>
      <c r="H9" s="46">
        <v>32.77</v>
      </c>
      <c r="I9" s="47">
        <v>32.83</v>
      </c>
      <c r="J9" s="52">
        <v>-2</v>
      </c>
      <c r="K9" s="37">
        <v>295000</v>
      </c>
      <c r="L9" s="37">
        <v>13000</v>
      </c>
      <c r="M9" s="49">
        <v>0</v>
      </c>
      <c r="N9" s="41"/>
      <c r="O9" s="50">
        <f>J9*1000000*2.29/86400+Q9</f>
        <v>420.5407407407408</v>
      </c>
      <c r="P9" s="39" t="s">
        <v>37</v>
      </c>
      <c r="Q9" s="51">
        <v>473.55</v>
      </c>
      <c r="R9" s="50">
        <f>Q9-T9</f>
        <v>0</v>
      </c>
      <c r="S9" s="68"/>
      <c r="T9" s="70">
        <v>473.55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4">
        <v>3</v>
      </c>
      <c r="B10" s="35" t="s">
        <v>22</v>
      </c>
      <c r="C10" s="42" t="s">
        <v>43</v>
      </c>
      <c r="D10" s="36">
        <v>15.74</v>
      </c>
      <c r="E10" s="36">
        <v>17.87</v>
      </c>
      <c r="F10" s="36">
        <v>14.7</v>
      </c>
      <c r="G10" s="46">
        <v>17.22</v>
      </c>
      <c r="H10" s="46">
        <v>17.15</v>
      </c>
      <c r="I10" s="47">
        <v>17.19</v>
      </c>
      <c r="J10" s="48">
        <v>5</v>
      </c>
      <c r="K10" s="37">
        <v>4200</v>
      </c>
      <c r="L10" s="37">
        <v>3000</v>
      </c>
      <c r="M10" s="49">
        <v>0</v>
      </c>
      <c r="N10" s="38"/>
      <c r="O10" s="53">
        <f>Q10+7*J10</f>
        <v>327.58</v>
      </c>
      <c r="P10" s="39" t="s">
        <v>38</v>
      </c>
      <c r="Q10" s="51">
        <v>292.58</v>
      </c>
      <c r="R10" s="50">
        <f>Q10-T10</f>
        <v>0</v>
      </c>
      <c r="S10" s="68"/>
      <c r="T10" s="70">
        <v>292.58</v>
      </c>
      <c r="U10" s="25"/>
      <c r="V10" s="25"/>
      <c r="W10" s="19"/>
      <c r="X10" s="22"/>
      <c r="Y10" s="22"/>
      <c r="Z10" s="14"/>
    </row>
    <row r="11" spans="1:26" s="13" customFormat="1" ht="39.75" customHeight="1">
      <c r="A11" s="34">
        <v>4</v>
      </c>
      <c r="B11" s="35" t="s">
        <v>25</v>
      </c>
      <c r="C11" s="40" t="s">
        <v>44</v>
      </c>
      <c r="D11" s="36">
        <v>43.2</v>
      </c>
      <c r="E11" s="36"/>
      <c r="F11" s="36">
        <v>39.8</v>
      </c>
      <c r="G11" s="46">
        <v>42.95</v>
      </c>
      <c r="H11" s="46">
        <v>42.34</v>
      </c>
      <c r="I11" s="47">
        <v>42.6</v>
      </c>
      <c r="J11" s="48">
        <v>-2</v>
      </c>
      <c r="K11" s="43">
        <v>28.8</v>
      </c>
      <c r="L11" s="43">
        <v>9.5</v>
      </c>
      <c r="M11" s="49">
        <f>(D11-I11)*100*0.0328</f>
        <v>1.9680000000000049</v>
      </c>
      <c r="N11" s="38"/>
      <c r="O11" s="50">
        <f>J11*1000000*0.03/86400+Q11</f>
        <v>549.1055555555555</v>
      </c>
      <c r="P11" s="44"/>
      <c r="Q11" s="54">
        <v>549.8</v>
      </c>
      <c r="R11" s="50">
        <f>Q11-T11</f>
        <v>197.74999999999994</v>
      </c>
      <c r="S11" s="71"/>
      <c r="T11" s="70">
        <v>352.05</v>
      </c>
      <c r="U11" s="33"/>
      <c r="V11" s="33"/>
      <c r="W11" s="32"/>
      <c r="X11" s="31" t="s">
        <v>34</v>
      </c>
      <c r="Y11" s="24"/>
      <c r="Z11" s="15"/>
    </row>
    <row r="12" spans="1:26" s="8" customFormat="1" ht="39.75" customHeight="1">
      <c r="A12" s="34">
        <v>5</v>
      </c>
      <c r="B12" s="35" t="s">
        <v>20</v>
      </c>
      <c r="C12" s="40" t="s">
        <v>45</v>
      </c>
      <c r="D12" s="36">
        <v>27.5</v>
      </c>
      <c r="E12" s="36"/>
      <c r="F12" s="36">
        <v>25.8</v>
      </c>
      <c r="G12" s="46">
        <v>26.76</v>
      </c>
      <c r="H12" s="46">
        <v>26.47</v>
      </c>
      <c r="I12" s="47">
        <v>26.64</v>
      </c>
      <c r="J12" s="48">
        <v>-23</v>
      </c>
      <c r="K12" s="43">
        <v>35.4</v>
      </c>
      <c r="L12" s="43">
        <v>5.6</v>
      </c>
      <c r="M12" s="49">
        <f>(D12-I12)*100*0.0322</f>
        <v>2.7691999999999983</v>
      </c>
      <c r="N12" s="38"/>
      <c r="O12" s="53">
        <f>Q11</f>
        <v>549.8</v>
      </c>
      <c r="P12" s="56"/>
      <c r="Q12" s="51">
        <v>558.83</v>
      </c>
      <c r="R12" s="50">
        <f>Q12-T12</f>
        <v>19.00999999999999</v>
      </c>
      <c r="S12" s="71"/>
      <c r="T12" s="70">
        <v>539.82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4">
        <v>6</v>
      </c>
      <c r="B13" s="35" t="s">
        <v>23</v>
      </c>
      <c r="C13" s="40" t="s">
        <v>47</v>
      </c>
      <c r="D13" s="36">
        <v>212</v>
      </c>
      <c r="E13" s="36">
        <v>212.1</v>
      </c>
      <c r="F13" s="36">
        <v>209.5</v>
      </c>
      <c r="G13" s="46"/>
      <c r="H13" s="46"/>
      <c r="I13" s="47">
        <v>211.44</v>
      </c>
      <c r="J13" s="48">
        <v>2</v>
      </c>
      <c r="K13" s="43">
        <v>237.8</v>
      </c>
      <c r="L13" s="43">
        <v>166.6</v>
      </c>
      <c r="M13" s="49">
        <v>0</v>
      </c>
      <c r="N13" s="38"/>
      <c r="O13" s="51">
        <v>5.29</v>
      </c>
      <c r="P13" s="44"/>
      <c r="Q13" s="50">
        <v>5.27</v>
      </c>
      <c r="R13" s="50">
        <v>5.27</v>
      </c>
      <c r="S13" s="71"/>
      <c r="T13" s="70">
        <v>5.27</v>
      </c>
      <c r="U13" s="33"/>
      <c r="V13" s="33"/>
      <c r="W13" s="32"/>
      <c r="X13" s="23"/>
    </row>
    <row r="14" spans="1:24" s="29" customFormat="1" ht="39.75" customHeight="1">
      <c r="A14" s="34">
        <v>7</v>
      </c>
      <c r="B14" s="35" t="s">
        <v>24</v>
      </c>
      <c r="C14" s="40" t="s">
        <v>39</v>
      </c>
      <c r="D14" s="36">
        <v>26.84</v>
      </c>
      <c r="E14" s="36">
        <v>26.84</v>
      </c>
      <c r="F14" s="36">
        <v>21</v>
      </c>
      <c r="G14" s="46"/>
      <c r="H14" s="46"/>
      <c r="I14" s="47">
        <v>26.84</v>
      </c>
      <c r="J14" s="48">
        <v>0</v>
      </c>
      <c r="K14" s="43">
        <v>20.5</v>
      </c>
      <c r="L14" s="43">
        <v>13.5</v>
      </c>
      <c r="M14" s="49">
        <v>0</v>
      </c>
      <c r="N14" s="38"/>
      <c r="O14" s="51">
        <v>16</v>
      </c>
      <c r="P14" s="44"/>
      <c r="Q14" s="50">
        <v>16</v>
      </c>
      <c r="R14" s="50">
        <v>16</v>
      </c>
      <c r="S14" s="71"/>
      <c r="T14" s="70">
        <v>9</v>
      </c>
      <c r="U14" s="33"/>
      <c r="V14" s="33"/>
      <c r="W14" s="32"/>
      <c r="X14" s="23"/>
    </row>
    <row r="15" spans="1:25" s="2" customFormat="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25"/>
      <c r="T15" s="25"/>
      <c r="U15" s="25"/>
      <c r="V15" s="25"/>
      <c r="W15" s="19"/>
      <c r="X15" s="18"/>
      <c r="Y15" s="18"/>
    </row>
    <row r="16" spans="1:25" s="2" customFormat="1" ht="27" customHeight="1">
      <c r="A16" s="63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66" t="s">
        <v>33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25"/>
      <c r="T17" s="25"/>
      <c r="U17" s="25"/>
      <c r="V17" s="25"/>
      <c r="W17" s="19"/>
      <c r="X17" s="18"/>
      <c r="Y17" s="18"/>
    </row>
    <row r="18" spans="1:25" ht="14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25"/>
      <c r="T18" s="25"/>
      <c r="U18" s="25"/>
      <c r="V18" s="25"/>
      <c r="W18" s="19"/>
      <c r="X18" s="18"/>
      <c r="Y18" s="18"/>
    </row>
    <row r="19" spans="1:2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2"/>
      <c r="T19" s="14"/>
      <c r="U19" s="22"/>
      <c r="V19" s="22"/>
      <c r="W19" s="19"/>
      <c r="X19" s="18"/>
      <c r="Y19" s="18"/>
    </row>
    <row r="20" spans="1:25" ht="12.75" customHeight="1">
      <c r="A20" s="62" t="s">
        <v>41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0"/>
      <c r="T20" s="14"/>
      <c r="U20" s="22"/>
      <c r="V20" s="22"/>
      <c r="W20" s="19"/>
      <c r="X20" s="18"/>
      <c r="Y20" s="18"/>
    </row>
    <row r="21" spans="1:25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20"/>
      <c r="T21" s="25"/>
      <c r="U21" s="19"/>
      <c r="V21" s="19"/>
      <c r="W21" s="19"/>
      <c r="X21" s="18"/>
      <c r="Y21" s="18"/>
    </row>
    <row r="22" spans="1:25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20"/>
      <c r="T22" s="25"/>
      <c r="U22" s="19"/>
      <c r="V22" s="19"/>
      <c r="W22" s="19"/>
      <c r="X22" s="18"/>
      <c r="Y22" s="18"/>
    </row>
    <row r="23" spans="1:25" ht="12.75">
      <c r="A23" s="67" t="s">
        <v>31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20"/>
      <c r="T23" s="25"/>
      <c r="U23" s="19"/>
      <c r="V23" s="19"/>
      <c r="W23" s="19"/>
      <c r="X23" s="18"/>
      <c r="Y23" s="18"/>
    </row>
    <row r="24" spans="1:25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21"/>
      <c r="T24" s="25"/>
      <c r="U24" s="19"/>
      <c r="V24" s="19"/>
      <c r="W24" s="19"/>
      <c r="X24" s="18"/>
      <c r="Y24" s="18"/>
    </row>
    <row r="25" spans="1:2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8"/>
      <c r="U25" s="18"/>
      <c r="V25" s="18"/>
      <c r="W25" s="18"/>
      <c r="X25" s="16"/>
      <c r="Y25" s="16"/>
    </row>
    <row r="26" spans="1:25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2021-09-14T16:20:50Z</cp:lastPrinted>
  <dcterms:created xsi:type="dcterms:W3CDTF">1996-10-08T23:32:33Z</dcterms:created>
  <dcterms:modified xsi:type="dcterms:W3CDTF">2021-09-14T16:34:07Z</dcterms:modified>
  <cp:category/>
  <cp:version/>
  <cp:contentType/>
  <cp:contentStatus/>
</cp:coreProperties>
</file>